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183CCE76-F0D5-48EE-924C-AAAEEDE11FC7}" xr6:coauthVersionLast="47" xr6:coauthVersionMax="47" xr10:uidLastSave="{00000000-0000-0000-0000-000000000000}"/>
  <bookViews>
    <workbookView xWindow="31110" yWindow="675" windowWidth="27630" windowHeight="14925" xr2:uid="{36944615-2CF5-4047-8424-30D283E3D36B}"/>
  </bookViews>
  <sheets>
    <sheet name="Notations" sheetId="2" r:id="rId1"/>
    <sheet name="FA" sheetId="3" r:id="rId2"/>
    <sheet name="Port" sheetId="7" r:id="rId3"/>
  </sheets>
  <definedNames>
    <definedName name="SpreadsheetBuilder_1" hidden="1">Port!#REF!</definedName>
    <definedName name="SpreadsheetBuilder_2" hidden="1">Port!#REF!</definedName>
    <definedName name="SpreadsheetBuilder_3" hidden="1">Port!#REF!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E57" i="3" l="1"/>
  <c r="BJ14" i="3"/>
  <c r="CT14" i="3"/>
  <c r="R52" i="3"/>
  <c r="CT71" i="3"/>
  <c r="CU37" i="3"/>
  <c r="CO20" i="3"/>
  <c r="CU90" i="3"/>
  <c r="CM9" i="3"/>
  <c r="H69" i="7"/>
  <c r="CN63" i="3"/>
  <c r="CN73" i="3"/>
  <c r="Q46" i="3"/>
  <c r="Z51" i="3"/>
  <c r="Z21" i="3"/>
  <c r="AM48" i="3"/>
  <c r="AG29" i="3"/>
  <c r="BJ68" i="3"/>
  <c r="BQ42" i="3"/>
  <c r="X51" i="3"/>
  <c r="CG23" i="3"/>
  <c r="CE51" i="3"/>
  <c r="H25" i="7"/>
  <c r="CG58" i="3"/>
  <c r="X12" i="3"/>
  <c r="AM12" i="3"/>
  <c r="CM57" i="3"/>
  <c r="AE39" i="3"/>
  <c r="AM61" i="3"/>
  <c r="BX7" i="3"/>
  <c r="BK73" i="3"/>
  <c r="AU36" i="3"/>
  <c r="BQ67" i="3"/>
  <c r="S81" i="3"/>
  <c r="CO50" i="3"/>
  <c r="CN14" i="3"/>
  <c r="BP28" i="3"/>
  <c r="BZ10" i="3"/>
  <c r="AS41" i="3"/>
  <c r="C94" i="3"/>
  <c r="C13" i="3"/>
  <c r="C54" i="3"/>
  <c r="CF94" i="3"/>
  <c r="AU94" i="3"/>
  <c r="AM55" i="3"/>
  <c r="R55" i="3"/>
  <c r="BZ30" i="3"/>
  <c r="Q24" i="3"/>
  <c r="CN89" i="3"/>
  <c r="CT13" i="3"/>
  <c r="Z26" i="3"/>
  <c r="CN27" i="3"/>
  <c r="BP71" i="3"/>
  <c r="CO52" i="3"/>
  <c r="AF29" i="3"/>
  <c r="AE18" i="3"/>
  <c r="Y85" i="3"/>
  <c r="E63" i="3"/>
  <c r="BP63" i="3"/>
  <c r="AS43" i="3"/>
  <c r="AN61" i="3"/>
  <c r="BZ61" i="3"/>
  <c r="H80" i="7"/>
  <c r="CE63" i="3"/>
  <c r="BY19" i="3"/>
  <c r="BK57" i="3"/>
  <c r="AG9" i="3"/>
  <c r="E46" i="3"/>
  <c r="CE42" i="3"/>
  <c r="CT94" i="3"/>
  <c r="CT37" i="3"/>
  <c r="CN54" i="3"/>
  <c r="BK54" i="3"/>
  <c r="CT31" i="3"/>
  <c r="CN41" i="3"/>
  <c r="Q44" i="3"/>
  <c r="BR22" i="3"/>
  <c r="E22" i="3"/>
  <c r="BY60" i="3"/>
  <c r="BY8" i="3"/>
  <c r="AT36" i="3"/>
  <c r="CN35" i="3"/>
  <c r="BK35" i="3"/>
  <c r="H38" i="7"/>
  <c r="AN13" i="3"/>
  <c r="BY13" i="3"/>
  <c r="BY74" i="3"/>
  <c r="AT11" i="3"/>
  <c r="C17" i="3"/>
  <c r="AN77" i="3"/>
  <c r="BZ52" i="3"/>
  <c r="AE26" i="3"/>
  <c r="BX71" i="3"/>
  <c r="CU71" i="3"/>
  <c r="CM90" i="3"/>
  <c r="AU90" i="3"/>
  <c r="AM35" i="3"/>
  <c r="S57" i="3"/>
  <c r="AU57" i="3"/>
  <c r="CT60" i="3"/>
  <c r="CM80" i="3"/>
  <c r="BQ12" i="3"/>
  <c r="CO59" i="3"/>
  <c r="AF9" i="3"/>
  <c r="AT71" i="3"/>
  <c r="AF17" i="3"/>
  <c r="R51" i="3"/>
  <c r="BK51" i="3"/>
  <c r="BP23" i="3"/>
  <c r="BJ23" i="3"/>
  <c r="AE37" i="3"/>
  <c r="BZ13" i="3"/>
  <c r="X30" i="3"/>
  <c r="X44" i="3"/>
  <c r="BP26" i="3"/>
  <c r="E28" i="3"/>
  <c r="AF21" i="3"/>
  <c r="E84" i="3"/>
  <c r="D6" i="3"/>
  <c r="CF68" i="3"/>
  <c r="H73" i="7"/>
  <c r="CM41" i="3"/>
  <c r="BZ41" i="3"/>
  <c r="CF18" i="3"/>
  <c r="CM11" i="3"/>
  <c r="AU11" i="3"/>
  <c r="AT35" i="3"/>
  <c r="BP43" i="3"/>
  <c r="AL20" i="3"/>
  <c r="BR5" i="3"/>
  <c r="BJ26" i="3"/>
  <c r="AM34" i="3"/>
  <c r="BQ27" i="3"/>
  <c r="E14" i="3"/>
  <c r="AU14" i="3"/>
  <c r="D30" i="3"/>
  <c r="C60" i="3"/>
  <c r="BK37" i="3"/>
  <c r="BX22" i="3"/>
  <c r="AS90" i="3"/>
  <c r="AU48" i="3"/>
  <c r="E31" i="3"/>
  <c r="AF7" i="3"/>
  <c r="CG7" i="3"/>
  <c r="CG76" i="3"/>
  <c r="Q23" i="3"/>
  <c r="CN76" i="3"/>
  <c r="AU28" i="3"/>
  <c r="AN28" i="3"/>
  <c r="AL46" i="3"/>
  <c r="CT22" i="3"/>
  <c r="Y48" i="3"/>
  <c r="AL48" i="3"/>
  <c r="BP60" i="3"/>
  <c r="Y21" i="3"/>
  <c r="CO72" i="3"/>
  <c r="BP74" i="3"/>
  <c r="CU8" i="3"/>
  <c r="AN69" i="3"/>
  <c r="C81" i="3"/>
  <c r="X81" i="3"/>
  <c r="AN8" i="3"/>
  <c r="AN80" i="3"/>
  <c r="BQ94" i="3"/>
  <c r="AF54" i="3"/>
  <c r="CU95" i="3"/>
  <c r="CU89" i="3"/>
  <c r="BQ50" i="3"/>
  <c r="BX27" i="3"/>
  <c r="E24" i="3"/>
  <c r="BQ14" i="3"/>
  <c r="CT63" i="3"/>
  <c r="CT29" i="3"/>
  <c r="CU50" i="3"/>
  <c r="BI50" i="3"/>
  <c r="S26" i="3"/>
  <c r="BJ58" i="3"/>
  <c r="BY54" i="3"/>
  <c r="Q53" i="3"/>
  <c r="AS53" i="3"/>
  <c r="BJ81" i="3"/>
  <c r="AU81" i="3"/>
  <c r="BY89" i="3"/>
  <c r="E71" i="3"/>
  <c r="AS71" i="3"/>
  <c r="AE73" i="3"/>
  <c r="BY39" i="3"/>
  <c r="AG64" i="3"/>
  <c r="D64" i="3"/>
  <c r="AL42" i="3"/>
  <c r="BP72" i="3"/>
  <c r="BK46" i="3"/>
  <c r="BY61" i="3"/>
  <c r="E13" i="3"/>
  <c r="AT50" i="3"/>
  <c r="AU68" i="3"/>
  <c r="CU68" i="3"/>
  <c r="BQ68" i="3"/>
  <c r="CE17" i="3"/>
  <c r="BJ7" i="3"/>
  <c r="Q22" i="3"/>
  <c r="D10" i="3"/>
  <c r="Q10" i="3"/>
  <c r="BY53" i="3"/>
  <c r="CM34" i="3"/>
  <c r="AS5" i="3"/>
  <c r="X28" i="3"/>
  <c r="CG28" i="3"/>
  <c r="BX60" i="3"/>
  <c r="AF60" i="3"/>
  <c r="BP13" i="3"/>
  <c r="E81" i="3"/>
  <c r="BQ85" i="3"/>
  <c r="AS58" i="3"/>
  <c r="BZ23" i="3"/>
  <c r="BZ6" i="3"/>
  <c r="BJ83" i="3"/>
  <c r="AU12" i="3"/>
  <c r="C69" i="3"/>
  <c r="BI42" i="3"/>
  <c r="AS8" i="3"/>
  <c r="CE61" i="3"/>
  <c r="H32" i="7"/>
  <c r="CG22" i="3"/>
  <c r="CF17" i="3"/>
  <c r="Z59" i="3"/>
  <c r="X27" i="3"/>
  <c r="CF37" i="3"/>
  <c r="BK52" i="3"/>
  <c r="AE47" i="3"/>
  <c r="CM29" i="3"/>
  <c r="BR77" i="3"/>
  <c r="BZ77" i="3"/>
  <c r="CU59" i="3"/>
  <c r="AF19" i="3"/>
  <c r="S58" i="3"/>
  <c r="AM5" i="3"/>
  <c r="AG57" i="3"/>
  <c r="CN13" i="3"/>
  <c r="H103" i="7"/>
  <c r="BZ94" i="3"/>
  <c r="CG20" i="3"/>
  <c r="BX67" i="3"/>
  <c r="AS23" i="3"/>
  <c r="C27" i="3"/>
  <c r="D63" i="3"/>
  <c r="S80" i="3"/>
  <c r="CG47" i="3"/>
  <c r="CF69" i="3"/>
  <c r="BY88" i="3"/>
  <c r="AS88" i="3"/>
  <c r="Q18" i="3"/>
  <c r="CM18" i="3"/>
  <c r="BP22" i="3"/>
  <c r="AL22" i="3"/>
  <c r="BX19" i="3"/>
  <c r="AS19" i="3"/>
  <c r="H55" i="7"/>
  <c r="BX94" i="3"/>
  <c r="BY50" i="3"/>
  <c r="CO95" i="3"/>
  <c r="S31" i="3"/>
  <c r="BZ7" i="3"/>
  <c r="BX52" i="3"/>
  <c r="D17" i="3"/>
  <c r="CU29" i="3"/>
  <c r="BY81" i="3"/>
  <c r="R80" i="3"/>
  <c r="BJ46" i="3"/>
  <c r="C83" i="3"/>
  <c r="BQ45" i="3"/>
  <c r="AF15" i="3"/>
  <c r="CE41" i="3"/>
  <c r="CE71" i="3"/>
  <c r="CM22" i="3"/>
  <c r="CU9" i="3"/>
  <c r="AE52" i="3"/>
  <c r="CM64" i="3"/>
  <c r="CF11" i="3"/>
  <c r="D89" i="3"/>
  <c r="CO84" i="3"/>
  <c r="R26" i="3"/>
  <c r="H6" i="7"/>
  <c r="AM23" i="3"/>
  <c r="BI17" i="3"/>
  <c r="BP51" i="3"/>
  <c r="BI51" i="3"/>
  <c r="E94" i="3"/>
  <c r="BI93" i="3"/>
  <c r="AF83" i="3"/>
  <c r="BR57" i="3"/>
  <c r="BR29" i="3"/>
  <c r="BR19" i="3"/>
  <c r="D65" i="3"/>
  <c r="BK13" i="3"/>
  <c r="CG18" i="3"/>
  <c r="CG52" i="3"/>
  <c r="CF63" i="3"/>
  <c r="CG63" i="3"/>
  <c r="CO71" i="3"/>
  <c r="CN71" i="3"/>
  <c r="R71" i="3"/>
  <c r="H51" i="7"/>
  <c r="BK53" i="3"/>
  <c r="AL53" i="3"/>
  <c r="CT72" i="3"/>
  <c r="R10" i="3"/>
  <c r="CE5" i="3"/>
  <c r="R23" i="3"/>
  <c r="CO21" i="3"/>
  <c r="BJ47" i="3"/>
  <c r="H53" i="7"/>
  <c r="AL60" i="3"/>
  <c r="CN15" i="3"/>
  <c r="Q30" i="3"/>
  <c r="AN31" i="3"/>
  <c r="AN20" i="3"/>
  <c r="AL85" i="3"/>
  <c r="AN34" i="3"/>
  <c r="BP46" i="3"/>
  <c r="E74" i="3"/>
  <c r="AF41" i="3"/>
  <c r="CT52" i="3"/>
  <c r="CF27" i="3"/>
  <c r="CU27" i="3"/>
  <c r="D39" i="3"/>
  <c r="CT10" i="3"/>
  <c r="Z76" i="3"/>
  <c r="AL23" i="3"/>
  <c r="X69" i="3"/>
  <c r="BZ95" i="3"/>
  <c r="BZ71" i="3"/>
  <c r="BY34" i="3"/>
  <c r="CM35" i="3"/>
  <c r="AT6" i="3"/>
  <c r="S6" i="3"/>
  <c r="BY20" i="3"/>
  <c r="AS6" i="3"/>
  <c r="AE13" i="3"/>
  <c r="BI18" i="3"/>
  <c r="BP18" i="3"/>
  <c r="H70" i="7"/>
  <c r="AE59" i="3"/>
  <c r="AS64" i="3"/>
  <c r="D26" i="3"/>
  <c r="AL74" i="3"/>
  <c r="R74" i="3"/>
  <c r="AT42" i="3"/>
  <c r="AU19" i="3"/>
  <c r="CG39" i="3"/>
  <c r="CG35" i="3"/>
  <c r="CT55" i="3"/>
  <c r="X55" i="3"/>
  <c r="CM20" i="3"/>
  <c r="AS11" i="3"/>
  <c r="BI13" i="3"/>
  <c r="Q13" i="3"/>
  <c r="BQ80" i="3"/>
  <c r="Z80" i="3"/>
  <c r="BX51" i="3"/>
  <c r="S51" i="3"/>
  <c r="CO10" i="3"/>
  <c r="H102" i="7"/>
  <c r="Z46" i="3"/>
  <c r="AT15" i="3"/>
  <c r="BK58" i="3"/>
  <c r="AL59" i="3"/>
  <c r="C18" i="3"/>
  <c r="BK68" i="3"/>
  <c r="CE11" i="3"/>
  <c r="CG17" i="3"/>
  <c r="CF20" i="3"/>
  <c r="BI20" i="3"/>
  <c r="CE30" i="3"/>
  <c r="Z52" i="3"/>
  <c r="CT54" i="3"/>
  <c r="Y24" i="3"/>
  <c r="BQ58" i="3"/>
  <c r="CF90" i="3"/>
  <c r="BZ90" i="3"/>
  <c r="R5" i="3"/>
  <c r="BI67" i="3"/>
  <c r="CM60" i="3"/>
  <c r="CN61" i="3"/>
  <c r="X7" i="3"/>
  <c r="BZ80" i="3"/>
  <c r="E10" i="3"/>
  <c r="AU40" i="3"/>
  <c r="AE84" i="3"/>
  <c r="BK77" i="3"/>
  <c r="Y59" i="3"/>
  <c r="Q55" i="3"/>
  <c r="BR14" i="3"/>
  <c r="CG51" i="3"/>
  <c r="CG80" i="3"/>
  <c r="AL80" i="3"/>
  <c r="CE53" i="3"/>
  <c r="CE23" i="3"/>
  <c r="CT11" i="3"/>
  <c r="BP11" i="3"/>
  <c r="BY28" i="3"/>
  <c r="CF34" i="3"/>
  <c r="CU58" i="3"/>
  <c r="CO85" i="3"/>
  <c r="Z7" i="3"/>
  <c r="AM17" i="3"/>
  <c r="BP17" i="3"/>
  <c r="Q35" i="3"/>
  <c r="BR93" i="3"/>
  <c r="AG81" i="3"/>
  <c r="BI71" i="3"/>
  <c r="C15" i="3"/>
  <c r="BK27" i="3"/>
  <c r="BK63" i="3"/>
  <c r="AL67" i="3"/>
  <c r="C22" i="3"/>
  <c r="BZ68" i="3"/>
  <c r="C65" i="3"/>
  <c r="BK21" i="3"/>
  <c r="CG81" i="3"/>
  <c r="CT8" i="3"/>
  <c r="CO29" i="3"/>
  <c r="AM29" i="3"/>
  <c r="D93" i="3"/>
  <c r="AE93" i="3"/>
  <c r="R93" i="3"/>
  <c r="Y63" i="3"/>
  <c r="CO14" i="3"/>
  <c r="Y69" i="3"/>
  <c r="CO48" i="3"/>
  <c r="BZ5" i="3"/>
  <c r="S77" i="3"/>
  <c r="Z45" i="3"/>
  <c r="AF72" i="3"/>
  <c r="BJ74" i="3"/>
  <c r="BX74" i="3"/>
  <c r="AM44" i="3"/>
  <c r="BZ27" i="3"/>
  <c r="BQ90" i="3"/>
  <c r="AF51" i="3"/>
  <c r="BI6" i="3"/>
  <c r="AS40" i="3"/>
  <c r="E73" i="3"/>
  <c r="Y35" i="3"/>
  <c r="CE35" i="3"/>
  <c r="AM10" i="3"/>
  <c r="H21" i="7"/>
  <c r="AN7" i="3"/>
  <c r="BY21" i="3"/>
  <c r="X72" i="3"/>
  <c r="AG68" i="3"/>
  <c r="BP34" i="3"/>
  <c r="AU34" i="3"/>
  <c r="BR37" i="3"/>
  <c r="BZ83" i="3"/>
  <c r="AM54" i="3"/>
  <c r="E50" i="3"/>
  <c r="BR42" i="3"/>
  <c r="AS50" i="3"/>
  <c r="AL41" i="3"/>
  <c r="D58" i="3"/>
  <c r="R12" i="3"/>
  <c r="AL49" i="3"/>
  <c r="E90" i="3"/>
  <c r="CE95" i="3"/>
  <c r="CE89" i="3"/>
  <c r="AN22" i="3"/>
  <c r="AS65" i="3"/>
  <c r="E18" i="3"/>
  <c r="E69" i="3"/>
  <c r="CF74" i="3"/>
  <c r="C74" i="3"/>
  <c r="CE54" i="3"/>
  <c r="AL55" i="3"/>
  <c r="AE55" i="3"/>
  <c r="CN85" i="3"/>
  <c r="D5" i="3"/>
  <c r="CN5" i="3"/>
  <c r="CM19" i="3"/>
  <c r="AL61" i="3"/>
  <c r="AM9" i="3"/>
  <c r="D9" i="3"/>
  <c r="CU19" i="3"/>
  <c r="BZ12" i="3"/>
  <c r="Z14" i="3"/>
  <c r="CN84" i="3"/>
  <c r="BI23" i="3"/>
  <c r="AM81" i="3"/>
  <c r="X34" i="3"/>
  <c r="Q57" i="3"/>
  <c r="AM77" i="3"/>
  <c r="AN52" i="3"/>
  <c r="AG45" i="3"/>
  <c r="E59" i="3"/>
  <c r="AT21" i="3"/>
  <c r="CU63" i="3"/>
  <c r="BQ49" i="3"/>
  <c r="CG49" i="3"/>
  <c r="C49" i="3"/>
  <c r="CE58" i="3"/>
  <c r="CE90" i="3"/>
  <c r="CG9" i="3"/>
  <c r="CU64" i="3"/>
  <c r="CE50" i="3"/>
  <c r="CF50" i="3"/>
  <c r="CF8" i="3"/>
  <c r="CO46" i="3"/>
  <c r="X48" i="3"/>
  <c r="BX37" i="3"/>
  <c r="AL30" i="3"/>
  <c r="Z72" i="3"/>
  <c r="AF77" i="3"/>
  <c r="AE27" i="3"/>
  <c r="BQ15" i="3"/>
  <c r="X61" i="3"/>
  <c r="BQ11" i="3"/>
  <c r="BY68" i="3"/>
  <c r="C71" i="3"/>
  <c r="BY29" i="3"/>
  <c r="AS80" i="3"/>
  <c r="AS18" i="3"/>
  <c r="BQ30" i="3"/>
  <c r="AU65" i="3"/>
  <c r="CG30" i="3"/>
  <c r="CE77" i="3"/>
  <c r="AM22" i="3"/>
  <c r="CE22" i="3"/>
  <c r="AE45" i="3"/>
  <c r="H60" i="7"/>
  <c r="CU88" i="3"/>
  <c r="Y19" i="3"/>
  <c r="CT84" i="3"/>
  <c r="AG27" i="3"/>
  <c r="AF36" i="3"/>
  <c r="CN59" i="3"/>
  <c r="D59" i="3"/>
  <c r="Z12" i="3"/>
  <c r="H52" i="7"/>
  <c r="S11" i="3"/>
  <c r="AT5" i="3"/>
  <c r="Z69" i="3"/>
  <c r="BR10" i="3"/>
  <c r="AL9" i="3"/>
  <c r="E17" i="3"/>
  <c r="BY58" i="3"/>
  <c r="CE44" i="3"/>
  <c r="CE65" i="3"/>
  <c r="CF13" i="3"/>
  <c r="AF22" i="3"/>
  <c r="D19" i="3"/>
  <c r="BQ52" i="3"/>
  <c r="BJ52" i="3"/>
  <c r="AT76" i="3"/>
  <c r="E76" i="3"/>
  <c r="CO69" i="3"/>
  <c r="R39" i="3"/>
  <c r="AL37" i="3"/>
  <c r="BR40" i="3"/>
  <c r="S46" i="3"/>
  <c r="Z53" i="3"/>
  <c r="Y12" i="3"/>
  <c r="BQ57" i="3"/>
  <c r="AN51" i="3"/>
  <c r="C68" i="3"/>
  <c r="AE36" i="3"/>
  <c r="AF67" i="3"/>
  <c r="CG67" i="3"/>
  <c r="BX9" i="3"/>
  <c r="AT77" i="3"/>
  <c r="BR11" i="3"/>
  <c r="BI28" i="3"/>
  <c r="CT48" i="3"/>
  <c r="AN39" i="3"/>
  <c r="AG43" i="3"/>
  <c r="Q45" i="3"/>
  <c r="BX5" i="3"/>
  <c r="CM59" i="3"/>
  <c r="CM68" i="3"/>
  <c r="AN68" i="3"/>
  <c r="BJ34" i="3"/>
  <c r="AE44" i="3"/>
  <c r="Q95" i="3"/>
  <c r="AM58" i="3"/>
  <c r="BQ22" i="3"/>
  <c r="Q28" i="3"/>
  <c r="S12" i="3"/>
  <c r="CM14" i="3"/>
  <c r="BP54" i="3"/>
  <c r="BZ93" i="3"/>
  <c r="H31" i="7"/>
  <c r="AE90" i="3"/>
  <c r="R90" i="3"/>
  <c r="C76" i="3"/>
  <c r="BI35" i="3"/>
  <c r="CG44" i="3"/>
  <c r="CF76" i="3"/>
  <c r="C28" i="3"/>
  <c r="BR28" i="3"/>
  <c r="CN28" i="3"/>
  <c r="CO22" i="3"/>
  <c r="E48" i="3"/>
  <c r="CT85" i="3"/>
  <c r="H74" i="7"/>
  <c r="BX69" i="3"/>
  <c r="AN46" i="3"/>
  <c r="AE46" i="3"/>
  <c r="CO58" i="3"/>
  <c r="H19" i="7"/>
  <c r="BQ47" i="3"/>
  <c r="BK93" i="3"/>
  <c r="AT45" i="3"/>
  <c r="AM19" i="3"/>
  <c r="E20" i="3"/>
  <c r="BR26" i="3"/>
  <c r="AS14" i="3"/>
  <c r="AF64" i="3"/>
  <c r="BI43" i="3"/>
  <c r="D74" i="3"/>
  <c r="E23" i="3"/>
  <c r="CE46" i="3"/>
  <c r="BR46" i="3"/>
  <c r="CG8" i="3"/>
  <c r="S74" i="3"/>
  <c r="CG13" i="3"/>
  <c r="CG41" i="3"/>
  <c r="CF42" i="3"/>
  <c r="H9" i="7"/>
  <c r="CO73" i="3"/>
  <c r="C95" i="3"/>
  <c r="AL73" i="3"/>
  <c r="Z73" i="3"/>
  <c r="AE85" i="3"/>
  <c r="AN40" i="3"/>
  <c r="BZ19" i="3"/>
  <c r="BP94" i="3"/>
  <c r="X57" i="3"/>
  <c r="CM47" i="3"/>
  <c r="AL65" i="3"/>
  <c r="D48" i="3"/>
  <c r="D35" i="3"/>
  <c r="AU60" i="3"/>
  <c r="AG83" i="3"/>
  <c r="BY11" i="3"/>
  <c r="CF46" i="3"/>
  <c r="AU77" i="3"/>
  <c r="E80" i="3"/>
  <c r="CM77" i="3"/>
  <c r="X26" i="3"/>
  <c r="Q93" i="3"/>
  <c r="CT18" i="3"/>
  <c r="S40" i="3"/>
  <c r="Y40" i="3"/>
  <c r="AL7" i="3"/>
  <c r="AM52" i="3"/>
  <c r="CG65" i="3"/>
  <c r="AL35" i="3"/>
  <c r="AU49" i="3"/>
  <c r="CN22" i="3"/>
  <c r="AM14" i="3"/>
  <c r="BR43" i="3"/>
  <c r="Z47" i="3"/>
  <c r="BK23" i="3"/>
  <c r="AF23" i="3"/>
  <c r="AE30" i="3"/>
  <c r="D34" i="3"/>
  <c r="Q60" i="3"/>
  <c r="AU89" i="3"/>
  <c r="BY65" i="3"/>
  <c r="C19" i="3"/>
  <c r="BK69" i="3"/>
  <c r="BI83" i="3"/>
  <c r="BI81" i="3"/>
  <c r="BK5" i="3"/>
  <c r="BR80" i="3"/>
  <c r="BJ27" i="3"/>
  <c r="X40" i="3"/>
  <c r="BZ40" i="3"/>
  <c r="AT9" i="3"/>
  <c r="X58" i="3"/>
  <c r="CE64" i="3"/>
  <c r="AL77" i="3"/>
  <c r="CO5" i="3"/>
  <c r="BK45" i="3"/>
  <c r="BY45" i="3"/>
  <c r="BZ37" i="3"/>
  <c r="BJ90" i="3"/>
  <c r="BR90" i="3"/>
  <c r="S90" i="3"/>
  <c r="BY90" i="3"/>
  <c r="H18" i="7"/>
  <c r="X63" i="3"/>
  <c r="BP47" i="3"/>
  <c r="BX39" i="3"/>
  <c r="BX58" i="3"/>
  <c r="BZ14" i="3"/>
  <c r="BK50" i="3"/>
  <c r="Y51" i="3"/>
  <c r="BQ5" i="3"/>
  <c r="CN20" i="3"/>
  <c r="AM83" i="3"/>
  <c r="BK43" i="3"/>
  <c r="D11" i="3"/>
  <c r="BR49" i="3"/>
  <c r="BZ53" i="3"/>
  <c r="CM65" i="3"/>
  <c r="BR65" i="3"/>
  <c r="BY23" i="3"/>
  <c r="BJ30" i="3"/>
  <c r="E7" i="3"/>
  <c r="AG30" i="3"/>
  <c r="R45" i="3"/>
  <c r="AT89" i="3"/>
  <c r="BX95" i="3"/>
  <c r="AU54" i="3"/>
  <c r="AU88" i="3"/>
  <c r="S48" i="3"/>
  <c r="X31" i="3"/>
  <c r="AT52" i="3"/>
  <c r="BP44" i="3"/>
  <c r="BP31" i="3"/>
  <c r="AT31" i="3"/>
  <c r="BZ44" i="3"/>
  <c r="R31" i="3"/>
  <c r="CT58" i="3"/>
  <c r="AL18" i="3"/>
  <c r="BK65" i="3"/>
  <c r="C80" i="3"/>
  <c r="AT93" i="3"/>
  <c r="AN18" i="3"/>
  <c r="CN46" i="3"/>
  <c r="CU18" i="3"/>
  <c r="H59" i="7"/>
  <c r="AF39" i="3"/>
  <c r="BR12" i="3"/>
  <c r="BI64" i="3"/>
  <c r="CU34" i="3"/>
  <c r="AT51" i="3"/>
  <c r="AU21" i="3"/>
  <c r="C51" i="3"/>
  <c r="CG19" i="3"/>
  <c r="R30" i="3"/>
  <c r="CU30" i="3"/>
  <c r="Y6" i="3"/>
  <c r="H83" i="7"/>
  <c r="BR76" i="3"/>
  <c r="AS95" i="3"/>
  <c r="BZ22" i="3"/>
  <c r="D22" i="3"/>
  <c r="CM17" i="3"/>
  <c r="BR17" i="3"/>
  <c r="AF31" i="3"/>
  <c r="BP39" i="3"/>
  <c r="E88" i="3"/>
  <c r="AS93" i="3"/>
  <c r="AU58" i="3"/>
  <c r="AU69" i="3"/>
  <c r="R72" i="3"/>
  <c r="C72" i="3"/>
  <c r="H58" i="7"/>
  <c r="CU74" i="3"/>
  <c r="BX41" i="3"/>
  <c r="CF45" i="3"/>
  <c r="AL45" i="3"/>
  <c r="BI45" i="3"/>
  <c r="CF39" i="3"/>
  <c r="AU13" i="3"/>
  <c r="AM68" i="3"/>
  <c r="R47" i="3"/>
  <c r="BZ51" i="3"/>
  <c r="BP15" i="3"/>
  <c r="AT41" i="3"/>
  <c r="Q41" i="3"/>
  <c r="BQ41" i="3"/>
  <c r="CG43" i="3"/>
  <c r="CE76" i="3"/>
  <c r="Y73" i="3"/>
  <c r="AT73" i="3"/>
  <c r="CE84" i="3"/>
  <c r="BX44" i="3"/>
  <c r="CO19" i="3"/>
  <c r="Z19" i="3"/>
  <c r="AM53" i="3"/>
  <c r="BZ81" i="3"/>
  <c r="AN81" i="3"/>
  <c r="AE17" i="3"/>
  <c r="BK17" i="3"/>
  <c r="BQ28" i="3"/>
  <c r="AL8" i="3"/>
  <c r="BR71" i="3"/>
  <c r="BX23" i="3"/>
  <c r="Z63" i="3"/>
  <c r="AS37" i="3"/>
  <c r="CE37" i="3"/>
  <c r="D83" i="3"/>
  <c r="AF49" i="3"/>
  <c r="E51" i="3"/>
  <c r="CU61" i="3"/>
  <c r="CE39" i="3"/>
  <c r="CT35" i="3"/>
  <c r="Z30" i="3"/>
  <c r="CE7" i="3"/>
  <c r="CO11" i="3"/>
  <c r="Q11" i="3"/>
  <c r="CO42" i="3"/>
  <c r="AM76" i="3"/>
  <c r="AS76" i="3"/>
  <c r="S76" i="3"/>
  <c r="Z17" i="3"/>
  <c r="CO43" i="3"/>
  <c r="BQ23" i="3"/>
  <c r="CM71" i="3"/>
  <c r="AU44" i="3"/>
  <c r="Y44" i="3"/>
  <c r="CU44" i="3"/>
  <c r="CN8" i="3"/>
  <c r="CN69" i="3"/>
  <c r="AM18" i="3"/>
  <c r="Z24" i="3"/>
  <c r="AM7" i="3"/>
  <c r="H84" i="7"/>
  <c r="AT95" i="3"/>
  <c r="BX20" i="3"/>
  <c r="BP65" i="3"/>
  <c r="C85" i="3"/>
  <c r="CN57" i="3"/>
  <c r="CU57" i="3"/>
  <c r="CF51" i="3"/>
  <c r="Q47" i="3"/>
  <c r="Q67" i="3"/>
  <c r="AS67" i="3"/>
  <c r="CO67" i="3"/>
  <c r="Q48" i="3"/>
  <c r="AE24" i="3"/>
  <c r="E65" i="3"/>
  <c r="AN84" i="3"/>
  <c r="Z20" i="3"/>
  <c r="AS20" i="3"/>
  <c r="S73" i="3"/>
  <c r="BI60" i="3"/>
  <c r="BX36" i="3"/>
  <c r="AN49" i="3"/>
  <c r="AE50" i="3"/>
  <c r="AS85" i="3"/>
  <c r="BI40" i="3"/>
  <c r="C90" i="3"/>
  <c r="BJ43" i="3"/>
  <c r="Y28" i="3"/>
  <c r="CF28" i="3"/>
  <c r="CF35" i="3"/>
  <c r="CN7" i="3"/>
  <c r="CT30" i="3"/>
  <c r="AF24" i="3"/>
  <c r="AE12" i="3"/>
  <c r="BJ12" i="3"/>
  <c r="AM8" i="3"/>
  <c r="BJ8" i="3"/>
  <c r="AE74" i="3"/>
  <c r="S19" i="3"/>
  <c r="AU9" i="3"/>
  <c r="AS9" i="3"/>
  <c r="X83" i="3"/>
  <c r="D81" i="3"/>
  <c r="AM63" i="3"/>
  <c r="AL27" i="3"/>
  <c r="Z54" i="3"/>
  <c r="E93" i="3"/>
  <c r="E61" i="3"/>
  <c r="BP76" i="3"/>
  <c r="C64" i="3"/>
  <c r="CE26" i="3"/>
  <c r="R53" i="3"/>
  <c r="Q64" i="3"/>
  <c r="CU11" i="3"/>
  <c r="CT88" i="3"/>
  <c r="CO36" i="3"/>
  <c r="H64" i="7"/>
  <c r="CM52" i="3"/>
  <c r="AL50" i="3"/>
  <c r="Q72" i="3"/>
  <c r="H46" i="7"/>
  <c r="AE41" i="3"/>
  <c r="AM21" i="3"/>
  <c r="BQ21" i="3"/>
  <c r="S68" i="3"/>
  <c r="Q19" i="3"/>
  <c r="R17" i="3"/>
  <c r="H7" i="7"/>
  <c r="AM42" i="3"/>
  <c r="AE42" i="3"/>
  <c r="AG6" i="3"/>
  <c r="BQ10" i="3"/>
  <c r="BX47" i="3"/>
  <c r="BK80" i="3"/>
  <c r="E49" i="3"/>
  <c r="BJ40" i="3"/>
  <c r="CF57" i="3"/>
  <c r="CE20" i="3"/>
  <c r="D8" i="3"/>
  <c r="Y8" i="3"/>
  <c r="CE8" i="3"/>
  <c r="CG84" i="3"/>
  <c r="CO90" i="3"/>
  <c r="AG24" i="3"/>
  <c r="CO24" i="3"/>
  <c r="Y74" i="3"/>
  <c r="AT74" i="3"/>
  <c r="R46" i="3"/>
  <c r="BI52" i="3"/>
  <c r="BZ72" i="3"/>
  <c r="S65" i="3"/>
  <c r="AG22" i="3"/>
  <c r="AS83" i="3"/>
  <c r="AE83" i="3"/>
  <c r="CE34" i="3"/>
  <c r="AL19" i="3"/>
  <c r="BP45" i="3"/>
  <c r="AL54" i="3"/>
  <c r="AF68" i="3"/>
  <c r="AF44" i="3"/>
  <c r="AG58" i="3"/>
  <c r="CU15" i="3"/>
  <c r="CG10" i="3"/>
  <c r="BQ24" i="3"/>
  <c r="CM24" i="3"/>
  <c r="CO12" i="3"/>
  <c r="CO28" i="3"/>
  <c r="BQ37" i="3"/>
  <c r="AF37" i="3"/>
  <c r="X41" i="3"/>
  <c r="BQ8" i="3"/>
  <c r="BI31" i="3"/>
  <c r="AE15" i="3"/>
  <c r="BJ17" i="3"/>
  <c r="AS63" i="3"/>
  <c r="BP58" i="3"/>
  <c r="X59" i="3"/>
  <c r="X9" i="3"/>
  <c r="BY80" i="3"/>
  <c r="BR47" i="3"/>
  <c r="AT18" i="3"/>
  <c r="AF65" i="3"/>
  <c r="BJ69" i="3"/>
  <c r="BI72" i="3"/>
  <c r="BJ35" i="3"/>
  <c r="CG72" i="3"/>
  <c r="E85" i="3"/>
  <c r="CN72" i="3"/>
  <c r="BZ36" i="3"/>
  <c r="CF60" i="3"/>
  <c r="CG54" i="3"/>
  <c r="Y57" i="3"/>
  <c r="AL57" i="3"/>
  <c r="CN49" i="3"/>
  <c r="Y49" i="3"/>
  <c r="CN67" i="3"/>
  <c r="BJ67" i="3"/>
  <c r="AS29" i="3"/>
  <c r="AM50" i="3"/>
  <c r="CN24" i="3"/>
  <c r="R19" i="3"/>
  <c r="AF28" i="3"/>
  <c r="AS28" i="3"/>
  <c r="S55" i="3"/>
  <c r="BX48" i="3"/>
  <c r="BZ34" i="3"/>
  <c r="BR35" i="3"/>
  <c r="CF29" i="3"/>
  <c r="D71" i="3"/>
  <c r="E21" i="3"/>
  <c r="E26" i="3"/>
  <c r="CT9" i="3"/>
  <c r="S9" i="3"/>
  <c r="CF19" i="3"/>
  <c r="Y43" i="3"/>
  <c r="AL44" i="3"/>
  <c r="BK44" i="3"/>
  <c r="BX80" i="3"/>
  <c r="BJ80" i="3"/>
  <c r="BZ50" i="3"/>
  <c r="Q27" i="3"/>
  <c r="AN17" i="3"/>
  <c r="AU20" i="3"/>
  <c r="X20" i="3"/>
  <c r="CO64" i="3"/>
  <c r="CM15" i="3"/>
  <c r="BR51" i="3"/>
  <c r="R63" i="3"/>
  <c r="BY33" i="3"/>
  <c r="R35" i="3"/>
  <c r="AU31" i="3"/>
  <c r="BZ59" i="3"/>
  <c r="BQ61" i="3"/>
  <c r="BK11" i="3"/>
  <c r="BI54" i="3"/>
  <c r="D52" i="3"/>
  <c r="CE52" i="3"/>
  <c r="AL31" i="3"/>
  <c r="CF67" i="3"/>
  <c r="BX54" i="3"/>
  <c r="CM40" i="3"/>
  <c r="X22" i="3"/>
  <c r="X53" i="3"/>
  <c r="CO53" i="3"/>
  <c r="AG12" i="3"/>
  <c r="BR18" i="3"/>
  <c r="BY64" i="3"/>
  <c r="AM64" i="3"/>
  <c r="Y64" i="3"/>
  <c r="E55" i="3"/>
  <c r="BI77" i="3"/>
  <c r="BY72" i="3"/>
  <c r="BZ85" i="3"/>
  <c r="AM28" i="3"/>
  <c r="BJ45" i="3"/>
  <c r="X17" i="3"/>
  <c r="AM41" i="3"/>
  <c r="Z74" i="3"/>
  <c r="BY6" i="3"/>
  <c r="AM59" i="3"/>
  <c r="CF65" i="3"/>
  <c r="CF64" i="3"/>
  <c r="Y46" i="3"/>
  <c r="BX76" i="3"/>
  <c r="AF76" i="3"/>
  <c r="CO55" i="3"/>
  <c r="BZ63" i="3"/>
  <c r="AE48" i="3"/>
  <c r="D43" i="3"/>
  <c r="CT43" i="3"/>
  <c r="BP40" i="3"/>
  <c r="BZ67" i="3"/>
  <c r="CN81" i="3"/>
  <c r="CN80" i="3"/>
  <c r="BQ88" i="3"/>
  <c r="Z18" i="3"/>
  <c r="BP69" i="3"/>
  <c r="AN47" i="3"/>
  <c r="AE22" i="3"/>
  <c r="BK20" i="3"/>
  <c r="BY71" i="3"/>
  <c r="AT23" i="3"/>
  <c r="AT10" i="3"/>
  <c r="BI19" i="3"/>
  <c r="AS59" i="3"/>
  <c r="CN43" i="3"/>
  <c r="S42" i="3"/>
  <c r="R49" i="3"/>
  <c r="X49" i="3"/>
  <c r="CN37" i="3"/>
  <c r="BY46" i="3"/>
  <c r="BQ46" i="3"/>
  <c r="CO9" i="3"/>
  <c r="BQ9" i="3"/>
  <c r="AL40" i="3"/>
  <c r="BY41" i="3"/>
  <c r="E5" i="3"/>
  <c r="AE71" i="3"/>
  <c r="Y14" i="3"/>
  <c r="BJ65" i="3"/>
  <c r="X65" i="3"/>
  <c r="H50" i="7"/>
  <c r="AF20" i="3"/>
  <c r="AG8" i="3"/>
  <c r="R6" i="3"/>
  <c r="H78" i="7"/>
  <c r="AT48" i="3"/>
  <c r="AT27" i="3"/>
  <c r="AS54" i="3"/>
  <c r="CF52" i="3"/>
  <c r="C30" i="3"/>
  <c r="CN52" i="3"/>
  <c r="CE49" i="3"/>
  <c r="Q49" i="3"/>
  <c r="AT49" i="3"/>
  <c r="CF41" i="3"/>
  <c r="BI95" i="3"/>
  <c r="BI89" i="3"/>
  <c r="AG95" i="3"/>
  <c r="AG89" i="3"/>
  <c r="BY95" i="3"/>
  <c r="R89" i="3"/>
  <c r="CT12" i="3"/>
  <c r="BR48" i="3"/>
  <c r="CU72" i="3"/>
  <c r="X11" i="3"/>
  <c r="R11" i="3"/>
  <c r="S21" i="3"/>
  <c r="BK88" i="3"/>
  <c r="BJ88" i="3"/>
  <c r="E47" i="3"/>
  <c r="AN65" i="3"/>
  <c r="BQ72" i="3"/>
  <c r="X14" i="3"/>
  <c r="CU81" i="3"/>
  <c r="AS24" i="3"/>
  <c r="BQ35" i="3"/>
  <c r="BQ13" i="3"/>
  <c r="AT43" i="3"/>
  <c r="CU41" i="3"/>
  <c r="CU7" i="3"/>
  <c r="CT20" i="3"/>
  <c r="BQ20" i="3"/>
  <c r="S88" i="3"/>
  <c r="H97" i="7"/>
  <c r="C88" i="3"/>
  <c r="CM61" i="3"/>
  <c r="CM45" i="3"/>
  <c r="E9" i="3"/>
  <c r="E19" i="3"/>
  <c r="Z9" i="3"/>
  <c r="X19" i="3"/>
  <c r="H13" i="7"/>
  <c r="AM74" i="3"/>
  <c r="D95" i="3"/>
  <c r="AG33" i="3"/>
  <c r="BR8" i="3"/>
  <c r="BY12" i="3"/>
  <c r="AG77" i="3"/>
  <c r="BJ44" i="3"/>
  <c r="AS68" i="3"/>
  <c r="E68" i="3"/>
  <c r="D49" i="3"/>
  <c r="D24" i="3"/>
  <c r="CU48" i="3"/>
  <c r="BQ48" i="3"/>
  <c r="CE69" i="3"/>
  <c r="AL14" i="3"/>
  <c r="Q37" i="3"/>
  <c r="CO37" i="3"/>
  <c r="BR74" i="3"/>
  <c r="X74" i="3"/>
  <c r="AT84" i="3"/>
  <c r="BX84" i="3"/>
  <c r="AL71" i="3"/>
  <c r="CN26" i="3"/>
  <c r="AG10" i="3"/>
  <c r="Q21" i="3"/>
  <c r="AS21" i="3"/>
  <c r="CO45" i="3"/>
  <c r="C39" i="3"/>
  <c r="AU55" i="3"/>
  <c r="CT39" i="3"/>
  <c r="AF55" i="3"/>
  <c r="BI33" i="3"/>
  <c r="Y9" i="3"/>
  <c r="AS60" i="3"/>
  <c r="S5" i="3"/>
  <c r="X5" i="3"/>
  <c r="AU80" i="3"/>
  <c r="D88" i="3"/>
  <c r="AN36" i="3"/>
  <c r="BJ48" i="3"/>
  <c r="D36" i="3"/>
  <c r="D44" i="3"/>
  <c r="CE10" i="3"/>
  <c r="R67" i="3"/>
  <c r="CM88" i="3"/>
  <c r="S52" i="3"/>
  <c r="AE51" i="3"/>
  <c r="AM13" i="3"/>
  <c r="Y54" i="3"/>
  <c r="CE83" i="3"/>
  <c r="BK94" i="3"/>
  <c r="CN45" i="3"/>
  <c r="AE20" i="3"/>
  <c r="AG84" i="3"/>
  <c r="AM31" i="3"/>
  <c r="AT7" i="3"/>
  <c r="AU83" i="3"/>
  <c r="H8" i="7"/>
  <c r="Z58" i="3"/>
  <c r="BJ33" i="3"/>
  <c r="CE18" i="3"/>
  <c r="AM24" i="3"/>
  <c r="BJ10" i="3"/>
  <c r="AN72" i="3"/>
  <c r="BQ31" i="3"/>
  <c r="CF72" i="3"/>
  <c r="X52" i="3"/>
  <c r="AT69" i="3"/>
  <c r="AT37" i="3"/>
  <c r="CT6" i="3"/>
  <c r="CT23" i="3"/>
  <c r="CT44" i="3"/>
  <c r="AG44" i="3"/>
  <c r="CE40" i="3"/>
  <c r="X85" i="3"/>
  <c r="D46" i="3"/>
  <c r="AN55" i="3"/>
  <c r="AT55" i="3"/>
  <c r="BX28" i="3"/>
  <c r="AF59" i="3"/>
  <c r="AL39" i="3"/>
  <c r="BJ73" i="3"/>
  <c r="CO57" i="3"/>
  <c r="CO63" i="3"/>
  <c r="AU22" i="3"/>
  <c r="BX63" i="3"/>
  <c r="R95" i="3"/>
  <c r="S61" i="3"/>
  <c r="AS48" i="3"/>
  <c r="CN95" i="3"/>
  <c r="AT44" i="3"/>
  <c r="AS36" i="3"/>
  <c r="AS74" i="3"/>
  <c r="CU73" i="3"/>
  <c r="Y30" i="3"/>
  <c r="X73" i="3"/>
  <c r="CN36" i="3"/>
  <c r="CM50" i="3"/>
  <c r="CM26" i="3"/>
  <c r="R57" i="3"/>
  <c r="C57" i="3"/>
  <c r="BQ71" i="3"/>
  <c r="X71" i="3"/>
  <c r="Y83" i="3"/>
  <c r="BJ94" i="3"/>
  <c r="BY22" i="3"/>
  <c r="C59" i="3"/>
  <c r="AL64" i="3"/>
  <c r="AG54" i="3"/>
  <c r="AU74" i="3"/>
  <c r="AU47" i="3"/>
  <c r="CU23" i="3"/>
  <c r="S37" i="3"/>
  <c r="CN21" i="3"/>
  <c r="BP48" i="3"/>
  <c r="AG88" i="3"/>
  <c r="BX88" i="3"/>
  <c r="Q69" i="3"/>
  <c r="S69" i="3"/>
  <c r="H101" i="7"/>
  <c r="Y47" i="3"/>
  <c r="BZ84" i="3"/>
  <c r="CU84" i="3"/>
  <c r="AL17" i="3"/>
  <c r="Q77" i="3"/>
  <c r="AF26" i="3"/>
  <c r="AM15" i="3"/>
  <c r="BX33" i="3"/>
  <c r="BX18" i="3"/>
  <c r="CE19" i="3"/>
  <c r="BX31" i="3"/>
  <c r="D31" i="3"/>
  <c r="D40" i="3"/>
  <c r="BI29" i="3"/>
  <c r="BK29" i="3"/>
  <c r="AN35" i="3"/>
  <c r="AE95" i="3"/>
  <c r="AE89" i="3"/>
  <c r="BY85" i="3"/>
  <c r="BI41" i="3"/>
  <c r="CG90" i="3"/>
  <c r="AF90" i="3"/>
  <c r="CU83" i="3"/>
  <c r="BP83" i="3"/>
  <c r="CT93" i="3"/>
  <c r="AS30" i="3"/>
  <c r="CM28" i="3"/>
  <c r="CN17" i="3"/>
  <c r="AE65" i="3"/>
  <c r="BX35" i="3"/>
  <c r="BX85" i="3"/>
  <c r="C14" i="3"/>
  <c r="R9" i="3"/>
  <c r="Q61" i="3"/>
  <c r="BI53" i="3"/>
  <c r="AN59" i="3"/>
  <c r="BY26" i="3"/>
  <c r="AN6" i="3"/>
  <c r="H44" i="7"/>
  <c r="CE45" i="3"/>
  <c r="CG42" i="3"/>
  <c r="CE13" i="3"/>
  <c r="BJ49" i="3"/>
  <c r="AM49" i="3"/>
  <c r="BI7" i="3"/>
  <c r="D80" i="3"/>
  <c r="BR31" i="3"/>
  <c r="C31" i="3"/>
  <c r="AN10" i="3"/>
  <c r="CU10" i="3"/>
  <c r="R8" i="3"/>
  <c r="AE8" i="3"/>
  <c r="CM8" i="3"/>
  <c r="AU8" i="3"/>
  <c r="BI48" i="3"/>
  <c r="BX49" i="3"/>
  <c r="CU31" i="3"/>
  <c r="H5" i="7"/>
  <c r="Z83" i="3"/>
  <c r="BP35" i="3"/>
  <c r="BP88" i="3"/>
  <c r="BJ72" i="3"/>
  <c r="CO30" i="3"/>
  <c r="S30" i="3"/>
  <c r="X68" i="3"/>
  <c r="CM6" i="3"/>
  <c r="E6" i="3"/>
  <c r="BY30" i="3"/>
  <c r="AN54" i="3"/>
  <c r="BX55" i="3"/>
  <c r="E54" i="3"/>
  <c r="Y53" i="3"/>
  <c r="BP93" i="3"/>
  <c r="BX53" i="3"/>
  <c r="BJ37" i="3"/>
  <c r="AL72" i="3"/>
  <c r="AL6" i="3"/>
  <c r="BI55" i="3"/>
  <c r="AS57" i="3"/>
  <c r="BX57" i="3"/>
  <c r="Z27" i="3"/>
  <c r="Q8" i="3"/>
  <c r="X21" i="3"/>
  <c r="BJ11" i="3"/>
  <c r="AG13" i="3"/>
  <c r="AF73" i="3"/>
  <c r="Z41" i="3"/>
  <c r="AL58" i="3"/>
  <c r="D84" i="3"/>
  <c r="AN27" i="3"/>
  <c r="AU76" i="3"/>
  <c r="H24" i="7"/>
  <c r="D15" i="3"/>
  <c r="CT5" i="3"/>
  <c r="H30" i="7"/>
  <c r="AL36" i="3"/>
  <c r="BX14" i="3"/>
  <c r="R14" i="3"/>
  <c r="E42" i="3"/>
  <c r="BJ42" i="3"/>
  <c r="AN63" i="3"/>
  <c r="AU63" i="3"/>
  <c r="AN43" i="3"/>
  <c r="CG68" i="3"/>
  <c r="CM76" i="3"/>
  <c r="BY51" i="3"/>
  <c r="D51" i="3"/>
  <c r="CN10" i="3"/>
  <c r="R22" i="3"/>
  <c r="AF46" i="3"/>
  <c r="CE48" i="3"/>
  <c r="AF48" i="3"/>
  <c r="BK60" i="3"/>
  <c r="BZ64" i="3"/>
  <c r="AE35" i="3"/>
  <c r="BR83" i="3"/>
  <c r="AT81" i="3"/>
  <c r="BI94" i="3"/>
  <c r="CF43" i="3"/>
  <c r="CE33" i="3"/>
  <c r="BK76" i="3"/>
  <c r="Q76" i="3"/>
  <c r="CM84" i="3"/>
  <c r="AF84" i="3"/>
  <c r="Z44" i="3"/>
  <c r="R44" i="3"/>
  <c r="Q74" i="3"/>
  <c r="Q63" i="3"/>
  <c r="BZ21" i="3"/>
  <c r="AU17" i="3"/>
  <c r="Y17" i="3"/>
  <c r="AN53" i="3"/>
  <c r="Q6" i="3"/>
  <c r="AE69" i="3"/>
  <c r="AM37" i="3"/>
  <c r="BQ36" i="3"/>
  <c r="AF50" i="3"/>
  <c r="BJ13" i="3"/>
  <c r="AT88" i="3"/>
  <c r="CM93" i="3"/>
  <c r="CG50" i="3"/>
  <c r="Q26" i="3"/>
  <c r="BP81" i="3"/>
  <c r="Y81" i="3"/>
  <c r="CT90" i="3"/>
  <c r="R48" i="3"/>
  <c r="BY24" i="3"/>
  <c r="BR72" i="3"/>
  <c r="CO44" i="3"/>
  <c r="Y61" i="3"/>
  <c r="BK84" i="3"/>
  <c r="AS7" i="3"/>
  <c r="CF7" i="3"/>
  <c r="BI63" i="3"/>
  <c r="BY63" i="3"/>
  <c r="BZ54" i="3"/>
  <c r="AM43" i="3"/>
  <c r="CG40" i="3"/>
  <c r="AG40" i="3"/>
  <c r="AF33" i="3"/>
  <c r="AG67" i="3"/>
  <c r="AM71" i="3"/>
  <c r="D57" i="3"/>
  <c r="AN12" i="3"/>
  <c r="AS94" i="3"/>
  <c r="D69" i="3"/>
  <c r="AT47" i="3"/>
  <c r="BR21" i="3"/>
  <c r="BI36" i="3"/>
  <c r="BJ5" i="3"/>
  <c r="D42" i="3"/>
  <c r="CF10" i="3"/>
  <c r="AS10" i="3"/>
  <c r="CE21" i="3"/>
  <c r="H61" i="7"/>
  <c r="CM37" i="3"/>
  <c r="CO61" i="3"/>
  <c r="AS44" i="3"/>
  <c r="AE19" i="3"/>
  <c r="BZ46" i="3"/>
  <c r="BQ6" i="3"/>
  <c r="CU24" i="3"/>
  <c r="BQ7" i="3"/>
  <c r="C7" i="3"/>
  <c r="CM67" i="3"/>
  <c r="CG85" i="3"/>
  <c r="CM39" i="3"/>
  <c r="AL69" i="3"/>
  <c r="AN45" i="3"/>
  <c r="BP68" i="3"/>
  <c r="Y71" i="3"/>
  <c r="CE6" i="3"/>
  <c r="BX17" i="3"/>
  <c r="AG41" i="3"/>
  <c r="BX83" i="3"/>
  <c r="S36" i="3"/>
  <c r="BJ93" i="3"/>
  <c r="CU17" i="3"/>
  <c r="CU47" i="3"/>
  <c r="CG48" i="3"/>
  <c r="CU5" i="3"/>
  <c r="CN47" i="3"/>
  <c r="AM47" i="3"/>
  <c r="BI47" i="3"/>
  <c r="AE76" i="3"/>
  <c r="BI80" i="3"/>
  <c r="CU80" i="3"/>
  <c r="CM21" i="3"/>
  <c r="E34" i="3"/>
  <c r="BK34" i="3"/>
  <c r="R83" i="3"/>
  <c r="AS73" i="3"/>
  <c r="AT53" i="3"/>
  <c r="Q58" i="3"/>
  <c r="BK8" i="3"/>
  <c r="BP84" i="3"/>
  <c r="AT29" i="3"/>
  <c r="C35" i="3"/>
  <c r="E57" i="3"/>
  <c r="CG64" i="3"/>
  <c r="CF71" i="3"/>
  <c r="CO60" i="3"/>
  <c r="AG60" i="3"/>
  <c r="CE14" i="3"/>
  <c r="CU43" i="3"/>
  <c r="R43" i="3"/>
  <c r="CT34" i="3"/>
  <c r="CO40" i="3"/>
  <c r="AL21" i="3"/>
  <c r="AN37" i="3"/>
  <c r="S43" i="3"/>
  <c r="AL29" i="3"/>
  <c r="AS35" i="3"/>
  <c r="AU35" i="3"/>
  <c r="D90" i="3"/>
  <c r="AG28" i="3"/>
  <c r="AG63" i="3"/>
  <c r="BJ57" i="3"/>
  <c r="BI46" i="3"/>
  <c r="E83" i="3"/>
  <c r="AG94" i="3"/>
  <c r="BI26" i="3"/>
  <c r="AT14" i="3"/>
  <c r="CG14" i="3"/>
  <c r="CU12" i="3"/>
  <c r="S53" i="3"/>
  <c r="CU35" i="3"/>
  <c r="Y11" i="3"/>
  <c r="BJ60" i="3"/>
  <c r="AE67" i="3"/>
  <c r="CN74" i="3"/>
  <c r="X45" i="3"/>
  <c r="AN33" i="3"/>
  <c r="BP33" i="3"/>
  <c r="Y29" i="3"/>
  <c r="BX77" i="3"/>
  <c r="BP77" i="3"/>
  <c r="S49" i="3"/>
  <c r="AN48" i="3"/>
  <c r="AF63" i="3"/>
  <c r="H45" i="7"/>
  <c r="BP59" i="3"/>
  <c r="BX21" i="3"/>
  <c r="BI34" i="3"/>
  <c r="BY84" i="3"/>
  <c r="BK15" i="3"/>
  <c r="AS61" i="3"/>
  <c r="CE15" i="3"/>
  <c r="AG59" i="3"/>
  <c r="CT67" i="3"/>
  <c r="CT51" i="3"/>
  <c r="S23" i="3"/>
  <c r="BJ9" i="3"/>
  <c r="BY9" i="3"/>
  <c r="AE5" i="3"/>
  <c r="AF5" i="3"/>
  <c r="BX68" i="3"/>
  <c r="AU61" i="3"/>
  <c r="E52" i="3"/>
  <c r="AS52" i="3"/>
  <c r="AF53" i="3"/>
  <c r="BJ61" i="3"/>
  <c r="R34" i="3"/>
  <c r="BZ76" i="3"/>
  <c r="AU84" i="3"/>
  <c r="BQ17" i="3"/>
  <c r="X46" i="3"/>
  <c r="AU42" i="3"/>
  <c r="AT60" i="3"/>
  <c r="BJ22" i="3"/>
  <c r="E30" i="3"/>
  <c r="CF30" i="3"/>
  <c r="CE81" i="3"/>
  <c r="CF40" i="3"/>
  <c r="CU69" i="3"/>
  <c r="AT58" i="3"/>
  <c r="BJ29" i="3"/>
  <c r="CN23" i="3"/>
  <c r="AN19" i="3"/>
  <c r="R65" i="3"/>
  <c r="AG15" i="3"/>
  <c r="R64" i="3"/>
  <c r="S47" i="3"/>
  <c r="BY14" i="3"/>
  <c r="BK14" i="3"/>
  <c r="BQ18" i="3"/>
  <c r="AN57" i="3"/>
  <c r="C55" i="3"/>
  <c r="BP27" i="3"/>
  <c r="BQ59" i="3"/>
  <c r="AF10" i="3"/>
  <c r="AT72" i="3"/>
  <c r="AS22" i="3"/>
  <c r="AU51" i="3"/>
  <c r="CT95" i="3"/>
  <c r="CT89" i="3"/>
  <c r="AS47" i="3"/>
  <c r="AU73" i="3"/>
  <c r="CE47" i="3"/>
  <c r="CE74" i="3"/>
  <c r="R29" i="3"/>
  <c r="BQ19" i="3"/>
  <c r="CT19" i="3"/>
  <c r="CT76" i="3"/>
  <c r="CT83" i="3"/>
  <c r="AT26" i="3"/>
  <c r="Y26" i="3"/>
  <c r="AT33" i="3"/>
  <c r="S33" i="3"/>
  <c r="AU43" i="3"/>
  <c r="CM72" i="3"/>
  <c r="AE64" i="3"/>
  <c r="BK64" i="3"/>
  <c r="Y77" i="3"/>
  <c r="BY42" i="3"/>
  <c r="S84" i="3"/>
  <c r="CM85" i="3"/>
  <c r="Z61" i="3"/>
  <c r="BR30" i="3"/>
  <c r="BP21" i="3"/>
  <c r="BJ53" i="3"/>
  <c r="BI49" i="3"/>
  <c r="BK6" i="3"/>
  <c r="CE36" i="3"/>
  <c r="CF23" i="3"/>
  <c r="BX12" i="3"/>
  <c r="Y52" i="3"/>
  <c r="Z11" i="3"/>
  <c r="BQ76" i="3"/>
  <c r="Y76" i="3"/>
  <c r="CO26" i="3"/>
  <c r="BX93" i="3"/>
  <c r="E39" i="3"/>
  <c r="CN77" i="3"/>
  <c r="E58" i="3"/>
  <c r="BY43" i="3"/>
  <c r="AE43" i="3"/>
  <c r="X29" i="3"/>
  <c r="BZ29" i="3"/>
  <c r="BR50" i="3"/>
  <c r="R41" i="3"/>
  <c r="Z67" i="3"/>
  <c r="AE60" i="3"/>
  <c r="H15" i="7"/>
  <c r="BI27" i="3"/>
  <c r="BP7" i="3"/>
  <c r="CO34" i="3"/>
  <c r="CG34" i="3"/>
  <c r="CU53" i="3"/>
  <c r="CT21" i="3"/>
  <c r="CF80" i="3"/>
  <c r="CT50" i="3"/>
  <c r="CN31" i="3"/>
  <c r="H33" i="7"/>
  <c r="BP41" i="3"/>
  <c r="S41" i="3"/>
  <c r="AG18" i="3"/>
  <c r="AF18" i="3"/>
  <c r="AT57" i="3"/>
  <c r="Y39" i="3"/>
  <c r="BR33" i="3"/>
  <c r="S44" i="3"/>
  <c r="BX90" i="3"/>
  <c r="BP61" i="3"/>
  <c r="BR15" i="3"/>
  <c r="D54" i="3"/>
  <c r="AF6" i="3"/>
  <c r="AT68" i="3"/>
  <c r="D73" i="3"/>
  <c r="AE11" i="3"/>
  <c r="BY36" i="3"/>
  <c r="CO94" i="3"/>
  <c r="CG6" i="3"/>
  <c r="CT77" i="3"/>
  <c r="CT80" i="3"/>
  <c r="CO7" i="3"/>
  <c r="CU49" i="3"/>
  <c r="BJ50" i="3"/>
  <c r="Y50" i="3"/>
  <c r="R69" i="3"/>
  <c r="AF69" i="3"/>
  <c r="BK30" i="3"/>
  <c r="H72" i="7"/>
  <c r="Y60" i="3"/>
  <c r="CO31" i="3"/>
  <c r="BP85" i="3"/>
  <c r="BR24" i="3"/>
  <c r="Z81" i="3"/>
  <c r="BR27" i="3"/>
  <c r="BX42" i="3"/>
  <c r="Y55" i="3"/>
  <c r="CU46" i="3"/>
  <c r="AU23" i="3"/>
  <c r="AS84" i="3"/>
  <c r="BI90" i="3"/>
  <c r="BK83" i="3"/>
  <c r="BI14" i="3"/>
  <c r="D47" i="3"/>
  <c r="CE72" i="3"/>
  <c r="AG39" i="3"/>
  <c r="CN51" i="3"/>
  <c r="S83" i="3"/>
  <c r="BR60" i="3"/>
  <c r="BP37" i="3"/>
  <c r="BY37" i="3"/>
  <c r="CM30" i="3"/>
  <c r="BP42" i="3"/>
  <c r="BJ6" i="3"/>
  <c r="BP6" i="3"/>
  <c r="R68" i="3"/>
  <c r="BX65" i="3"/>
  <c r="Z57" i="3"/>
  <c r="D18" i="3"/>
  <c r="E95" i="3"/>
  <c r="AE28" i="3"/>
  <c r="BX10" i="3"/>
  <c r="AT63" i="3"/>
  <c r="BK74" i="3"/>
  <c r="BI21" i="3"/>
  <c r="AS27" i="3"/>
  <c r="AE80" i="3"/>
  <c r="CT7" i="3"/>
  <c r="Y67" i="3"/>
  <c r="BP67" i="3"/>
  <c r="CT40" i="3"/>
  <c r="CF55" i="3"/>
  <c r="R36" i="3"/>
  <c r="D27" i="3"/>
  <c r="Y27" i="3"/>
  <c r="R33" i="3"/>
  <c r="Q51" i="3"/>
  <c r="CM5" i="3"/>
  <c r="AU5" i="3"/>
  <c r="Z5" i="3"/>
  <c r="AF43" i="3"/>
  <c r="AN74" i="3"/>
  <c r="CN34" i="3"/>
  <c r="H88" i="7"/>
  <c r="AE49" i="3"/>
  <c r="BZ65" i="3"/>
  <c r="E29" i="3"/>
  <c r="BQ93" i="3"/>
  <c r="C53" i="3"/>
  <c r="AF88" i="3"/>
  <c r="BK59" i="3"/>
  <c r="AS15" i="3"/>
  <c r="CF36" i="3"/>
  <c r="X36" i="3"/>
  <c r="CF59" i="3"/>
  <c r="CF24" i="3"/>
  <c r="CE80" i="3"/>
  <c r="CF5" i="3"/>
  <c r="AU50" i="3"/>
  <c r="S50" i="3"/>
  <c r="AG52" i="3"/>
  <c r="AL13" i="3"/>
  <c r="X13" i="3"/>
  <c r="BI65" i="3"/>
  <c r="CU60" i="3"/>
  <c r="AG76" i="3"/>
  <c r="C10" i="3"/>
  <c r="AU10" i="3"/>
  <c r="H49" i="7"/>
  <c r="R81" i="3"/>
  <c r="AL63" i="3"/>
  <c r="Y33" i="3"/>
  <c r="AF42" i="3"/>
  <c r="AS42" i="3"/>
  <c r="AM84" i="3"/>
  <c r="BY18" i="3"/>
  <c r="C44" i="3"/>
  <c r="BJ19" i="3"/>
  <c r="E77" i="3"/>
  <c r="BI61" i="3"/>
  <c r="CF95" i="3"/>
  <c r="CF89" i="3"/>
  <c r="X8" i="3"/>
  <c r="CO18" i="3"/>
  <c r="CT81" i="3"/>
  <c r="S45" i="3"/>
  <c r="BR13" i="3"/>
  <c r="CO13" i="3"/>
  <c r="CT53" i="3"/>
  <c r="C24" i="3"/>
  <c r="AT24" i="3"/>
  <c r="R84" i="3"/>
  <c r="AM80" i="3"/>
  <c r="AM73" i="3"/>
  <c r="CE73" i="3"/>
  <c r="E40" i="3"/>
  <c r="CN44" i="3"/>
  <c r="BK26" i="3"/>
  <c r="Z68" i="3"/>
  <c r="AT67" i="3"/>
  <c r="AG20" i="3"/>
  <c r="Y37" i="3"/>
  <c r="AN71" i="3"/>
  <c r="BX59" i="3"/>
  <c r="BJ21" i="3"/>
  <c r="Y5" i="3"/>
  <c r="BY15" i="3"/>
  <c r="AE68" i="3"/>
  <c r="AL12" i="3"/>
  <c r="Q12" i="3"/>
  <c r="Q39" i="3"/>
  <c r="CE55" i="3"/>
  <c r="BQ40" i="3"/>
  <c r="AE40" i="3"/>
  <c r="Z40" i="3"/>
  <c r="BR44" i="3"/>
  <c r="BZ28" i="3"/>
  <c r="BJ18" i="3"/>
  <c r="H56" i="7"/>
  <c r="Q89" i="3"/>
  <c r="BR36" i="3"/>
  <c r="BY10" i="3"/>
  <c r="AN85" i="3"/>
  <c r="BY83" i="3"/>
  <c r="BR88" i="3"/>
  <c r="BZ35" i="3"/>
  <c r="D29" i="3"/>
  <c r="D76" i="3"/>
  <c r="CG36" i="3"/>
  <c r="CG15" i="3"/>
  <c r="X15" i="3"/>
  <c r="X39" i="3"/>
  <c r="BR39" i="3"/>
  <c r="S10" i="3"/>
  <c r="CM58" i="3"/>
  <c r="AE53" i="3"/>
  <c r="CM95" i="3"/>
  <c r="BZ89" i="3"/>
  <c r="BX89" i="3"/>
  <c r="AM6" i="3"/>
  <c r="Q59" i="3"/>
  <c r="S59" i="3"/>
  <c r="CN30" i="3"/>
  <c r="CO27" i="3"/>
  <c r="BP55" i="3"/>
  <c r="BQ34" i="3"/>
  <c r="AF8" i="3"/>
  <c r="S54" i="3"/>
  <c r="AS45" i="3"/>
  <c r="AU52" i="3"/>
  <c r="BJ20" i="3"/>
  <c r="Q80" i="3"/>
  <c r="BK28" i="3"/>
  <c r="CE68" i="3"/>
  <c r="Z85" i="3"/>
  <c r="CF53" i="3"/>
  <c r="CU52" i="3"/>
  <c r="AL52" i="3"/>
  <c r="CT33" i="3"/>
  <c r="AG65" i="3"/>
  <c r="CN65" i="3"/>
  <c r="Q17" i="3"/>
  <c r="CO81" i="3"/>
  <c r="AF81" i="3"/>
  <c r="AS81" i="3"/>
  <c r="S15" i="3"/>
  <c r="AU15" i="3"/>
  <c r="Y15" i="3"/>
  <c r="CT64" i="3"/>
  <c r="AT40" i="3"/>
  <c r="BK40" i="3"/>
  <c r="Q9" i="3"/>
  <c r="AN58" i="3"/>
  <c r="BJ39" i="3"/>
  <c r="BI37" i="3"/>
  <c r="AM72" i="3"/>
  <c r="BJ77" i="3"/>
  <c r="C21" i="3"/>
  <c r="AU71" i="3"/>
  <c r="AE88" i="3"/>
  <c r="CE28" i="3"/>
  <c r="CG61" i="3"/>
  <c r="S29" i="3"/>
  <c r="AU29" i="3"/>
  <c r="BI22" i="3"/>
  <c r="Y22" i="3"/>
  <c r="X80" i="3"/>
  <c r="BY67" i="3"/>
  <c r="Y65" i="3"/>
  <c r="CT41" i="3"/>
  <c r="BZ69" i="3"/>
  <c r="CO8" i="3"/>
  <c r="CM81" i="3"/>
  <c r="BX34" i="3"/>
  <c r="BI57" i="3"/>
  <c r="R20" i="3"/>
  <c r="BZ58" i="3"/>
  <c r="BZ9" i="3"/>
  <c r="BK85" i="3"/>
  <c r="BR7" i="3"/>
  <c r="AF45" i="3"/>
  <c r="C73" i="3"/>
  <c r="AU26" i="3"/>
  <c r="AS51" i="3"/>
  <c r="CM51" i="3"/>
  <c r="BQ69" i="3"/>
  <c r="CU54" i="3"/>
  <c r="AS89" i="3"/>
  <c r="AF47" i="3"/>
  <c r="H28" i="7"/>
  <c r="BQ26" i="3"/>
  <c r="AS46" i="3"/>
  <c r="AG46" i="3"/>
  <c r="BI44" i="3"/>
  <c r="CU45" i="3"/>
  <c r="X18" i="3"/>
  <c r="CN64" i="3"/>
  <c r="CU40" i="3"/>
  <c r="BK39" i="3"/>
  <c r="BY5" i="3"/>
  <c r="C11" i="3"/>
  <c r="BI68" i="3"/>
  <c r="BP73" i="3"/>
  <c r="AG7" i="3"/>
  <c r="AM45" i="3"/>
  <c r="AN24" i="3"/>
  <c r="R13" i="3"/>
  <c r="Z43" i="3"/>
  <c r="C93" i="3"/>
  <c r="BI8" i="3"/>
  <c r="AE63" i="3"/>
  <c r="CE85" i="3"/>
  <c r="Z35" i="3"/>
  <c r="AF35" i="3"/>
  <c r="CO49" i="3"/>
  <c r="AL24" i="3"/>
  <c r="CO80" i="3"/>
  <c r="H10" i="7"/>
  <c r="AN44" i="3"/>
  <c r="BY44" i="3"/>
  <c r="CM73" i="3"/>
  <c r="BX61" i="3"/>
  <c r="AG51" i="3"/>
  <c r="Q5" i="3"/>
  <c r="R42" i="3"/>
  <c r="BY48" i="3"/>
  <c r="AG21" i="3"/>
  <c r="BI30" i="3"/>
  <c r="BZ47" i="3"/>
  <c r="C89" i="3"/>
  <c r="BI76" i="3"/>
  <c r="BJ28" i="3"/>
  <c r="BP8" i="3"/>
  <c r="CF84" i="3"/>
  <c r="BZ55" i="3"/>
  <c r="BQ55" i="3"/>
  <c r="Y23" i="3"/>
  <c r="CM23" i="3"/>
  <c r="AM26" i="3"/>
  <c r="CT73" i="3"/>
  <c r="AE10" i="3"/>
  <c r="BK7" i="3"/>
  <c r="BI59" i="3"/>
  <c r="H65" i="7"/>
  <c r="AT28" i="3"/>
  <c r="AT80" i="3"/>
  <c r="CO51" i="3"/>
  <c r="AM30" i="3"/>
  <c r="H29" i="7"/>
  <c r="AL5" i="3"/>
  <c r="AE21" i="3"/>
  <c r="C40" i="3"/>
  <c r="AT19" i="3"/>
  <c r="Z49" i="3"/>
  <c r="BZ60" i="3"/>
  <c r="CU33" i="3"/>
  <c r="R88" i="3"/>
  <c r="C8" i="3"/>
  <c r="C9" i="3"/>
  <c r="CG37" i="3"/>
  <c r="CG95" i="3"/>
  <c r="CG89" i="3"/>
  <c r="CG83" i="3"/>
  <c r="CF85" i="3"/>
  <c r="BP36" i="3"/>
  <c r="CT36" i="3"/>
  <c r="CT24" i="3"/>
  <c r="CU42" i="3"/>
  <c r="CT47" i="3"/>
  <c r="BR73" i="3"/>
  <c r="H79" i="7"/>
  <c r="BZ39" i="3"/>
  <c r="CO41" i="3"/>
  <c r="C41" i="3"/>
  <c r="CM27" i="3"/>
  <c r="X23" i="3"/>
  <c r="AF52" i="3"/>
  <c r="CM10" i="3"/>
  <c r="AL34" i="3"/>
  <c r="BK90" i="3"/>
  <c r="AS55" i="3"/>
  <c r="BQ77" i="3"/>
  <c r="BQ84" i="3"/>
  <c r="AE57" i="3"/>
  <c r="BX26" i="3"/>
  <c r="BK71" i="3"/>
  <c r="CG71" i="3"/>
  <c r="AG71" i="3"/>
  <c r="CG74" i="3"/>
  <c r="CF81" i="3"/>
  <c r="CF49" i="3"/>
  <c r="CT46" i="3"/>
  <c r="CE67" i="3"/>
  <c r="AE31" i="3"/>
  <c r="Y31" i="3"/>
  <c r="H54" i="7"/>
  <c r="R37" i="3"/>
  <c r="BQ65" i="3"/>
  <c r="C77" i="3"/>
  <c r="AS77" i="3"/>
  <c r="BK22" i="3"/>
  <c r="AF80" i="3"/>
  <c r="C36" i="3"/>
  <c r="BK36" i="3"/>
  <c r="Q88" i="3"/>
  <c r="AT17" i="3"/>
  <c r="BX43" i="3"/>
  <c r="X43" i="3"/>
  <c r="Y34" i="3"/>
  <c r="CF83" i="3"/>
  <c r="S60" i="3"/>
  <c r="H26" i="7"/>
  <c r="AM36" i="3"/>
  <c r="R40" i="3"/>
  <c r="AL51" i="3"/>
  <c r="AE94" i="3"/>
  <c r="H92" i="7"/>
  <c r="AE34" i="3"/>
  <c r="Z65" i="3"/>
  <c r="AL11" i="3"/>
  <c r="AG11" i="3"/>
  <c r="BK81" i="3"/>
  <c r="BK55" i="3"/>
  <c r="AG55" i="3"/>
  <c r="BX8" i="3"/>
  <c r="CN12" i="3"/>
  <c r="CO74" i="3"/>
  <c r="BR45" i="3"/>
  <c r="AG69" i="3"/>
  <c r="BR9" i="3"/>
  <c r="AN26" i="3"/>
  <c r="BX6" i="3"/>
  <c r="BI58" i="3"/>
  <c r="AT54" i="3"/>
  <c r="CF44" i="3"/>
  <c r="S24" i="3"/>
  <c r="C26" i="3"/>
  <c r="BZ26" i="3"/>
  <c r="S17" i="3"/>
  <c r="AG48" i="3"/>
  <c r="BK48" i="3"/>
  <c r="CN48" i="3"/>
  <c r="BY55" i="3"/>
  <c r="BR81" i="3"/>
  <c r="AS33" i="3"/>
  <c r="Q33" i="3"/>
  <c r="S34" i="3"/>
  <c r="BZ15" i="3"/>
  <c r="BJ15" i="3"/>
  <c r="X35" i="3"/>
  <c r="AL43" i="3"/>
  <c r="BP80" i="3"/>
  <c r="BR41" i="3"/>
  <c r="BJ41" i="3"/>
  <c r="AU6" i="3"/>
  <c r="C23" i="3"/>
  <c r="BQ53" i="3"/>
  <c r="AM11" i="3"/>
  <c r="E36" i="3"/>
  <c r="CU28" i="3"/>
  <c r="AL28" i="3"/>
  <c r="CU85" i="3"/>
  <c r="CN53" i="3"/>
  <c r="AN23" i="3"/>
  <c r="BR23" i="3"/>
  <c r="R50" i="3"/>
  <c r="BP50" i="3"/>
  <c r="C50" i="3"/>
  <c r="Z48" i="3"/>
  <c r="H14" i="7"/>
  <c r="BR84" i="3"/>
  <c r="BK49" i="3"/>
  <c r="BY27" i="3"/>
  <c r="Q20" i="3"/>
  <c r="Y20" i="3"/>
  <c r="H11" i="7"/>
  <c r="BQ95" i="3"/>
  <c r="BQ89" i="3"/>
  <c r="AG61" i="3"/>
  <c r="BQ54" i="3"/>
  <c r="AS69" i="3"/>
  <c r="BZ57" i="3"/>
  <c r="BJ36" i="3"/>
  <c r="BK42" i="3"/>
  <c r="CG77" i="3"/>
  <c r="AS31" i="3"/>
  <c r="AS34" i="3"/>
  <c r="BK12" i="3"/>
  <c r="AS39" i="3"/>
  <c r="CF54" i="3"/>
  <c r="AT12" i="3"/>
  <c r="BR63" i="3"/>
  <c r="CM36" i="3"/>
  <c r="Y36" i="3"/>
  <c r="CM63" i="3"/>
  <c r="R27" i="3"/>
  <c r="BK61" i="3"/>
  <c r="R61" i="3"/>
  <c r="BY93" i="3"/>
  <c r="AU93" i="3"/>
  <c r="X60" i="3"/>
  <c r="AN64" i="3"/>
  <c r="AU64" i="3"/>
  <c r="AG23" i="3"/>
  <c r="Y10" i="3"/>
  <c r="AF11" i="3"/>
  <c r="BP19" i="3"/>
  <c r="BP49" i="3"/>
  <c r="BX13" i="3"/>
  <c r="BZ73" i="3"/>
  <c r="CG21" i="3"/>
  <c r="CN42" i="3"/>
  <c r="CT42" i="3"/>
  <c r="CU67" i="3"/>
  <c r="BJ24" i="3"/>
  <c r="BI24" i="3"/>
  <c r="AM57" i="3"/>
  <c r="AM67" i="3"/>
  <c r="X67" i="3"/>
  <c r="AU72" i="3"/>
  <c r="S39" i="3"/>
  <c r="Z36" i="3"/>
  <c r="BZ20" i="3"/>
  <c r="AG14" i="3"/>
  <c r="AF13" i="3"/>
  <c r="H40" i="7"/>
  <c r="CO76" i="3"/>
  <c r="AF94" i="3"/>
  <c r="Y41" i="3"/>
  <c r="AU27" i="3"/>
  <c r="BJ95" i="3"/>
  <c r="BJ89" i="3"/>
  <c r="BI10" i="3"/>
  <c r="AT61" i="3"/>
  <c r="BZ45" i="3"/>
  <c r="AF74" i="3"/>
  <c r="BX30" i="3"/>
  <c r="CN40" i="3"/>
  <c r="Y18" i="3"/>
  <c r="CT68" i="3"/>
  <c r="X10" i="3"/>
  <c r="BQ74" i="3"/>
  <c r="AG74" i="3"/>
  <c r="AN14" i="3"/>
  <c r="Q36" i="3"/>
  <c r="BZ8" i="3"/>
  <c r="CM44" i="3"/>
  <c r="E72" i="3"/>
  <c r="BX72" i="3"/>
  <c r="BR64" i="3"/>
  <c r="AT64" i="3"/>
  <c r="AG80" i="3"/>
  <c r="CO54" i="3"/>
  <c r="X76" i="3"/>
  <c r="BK95" i="3"/>
  <c r="BK89" i="3"/>
  <c r="BX73" i="3"/>
  <c r="H67" i="7"/>
  <c r="BR20" i="3"/>
  <c r="AU37" i="3"/>
  <c r="E53" i="3"/>
  <c r="E45" i="3"/>
  <c r="CF26" i="3"/>
  <c r="CT65" i="3"/>
  <c r="CM53" i="3"/>
  <c r="AF71" i="3"/>
  <c r="BJ84" i="3"/>
  <c r="BQ44" i="3"/>
  <c r="AN9" i="3"/>
  <c r="AN5" i="3"/>
  <c r="BP9" i="3"/>
  <c r="BR58" i="3"/>
  <c r="C58" i="3"/>
  <c r="AN67" i="3"/>
  <c r="BK47" i="3"/>
  <c r="AT20" i="3"/>
  <c r="BX45" i="3"/>
  <c r="BZ31" i="3"/>
  <c r="AN41" i="3"/>
  <c r="C43" i="3"/>
  <c r="C37" i="3"/>
  <c r="D21" i="3"/>
  <c r="AG19" i="3"/>
  <c r="BQ29" i="3"/>
  <c r="AE72" i="3"/>
  <c r="C33" i="3"/>
  <c r="AU30" i="3"/>
  <c r="CF15" i="3"/>
  <c r="CG46" i="3"/>
  <c r="CO17" i="3"/>
  <c r="AS17" i="3"/>
  <c r="AG17" i="3"/>
  <c r="AE29" i="3"/>
  <c r="S63" i="3"/>
  <c r="BQ43" i="3"/>
  <c r="Q31" i="3"/>
  <c r="CO65" i="3"/>
  <c r="Z34" i="3"/>
  <c r="C12" i="3"/>
  <c r="Q83" i="3"/>
  <c r="BR67" i="3"/>
  <c r="AF93" i="3"/>
  <c r="CN93" i="3"/>
  <c r="D61" i="3"/>
  <c r="AE61" i="3"/>
  <c r="Z23" i="3"/>
  <c r="R76" i="3"/>
  <c r="BZ48" i="3"/>
  <c r="BR52" i="3"/>
  <c r="BX11" i="3"/>
  <c r="H39" i="7"/>
  <c r="AG36" i="3"/>
  <c r="CU94" i="3"/>
  <c r="CG69" i="3"/>
  <c r="BI69" i="3"/>
  <c r="CG94" i="3"/>
  <c r="R94" i="3"/>
  <c r="CG29" i="3"/>
  <c r="CM89" i="3"/>
  <c r="BR95" i="3"/>
  <c r="BR89" i="3"/>
  <c r="CF31" i="3"/>
  <c r="BP52" i="3"/>
  <c r="BY7" i="3"/>
  <c r="CO68" i="3"/>
  <c r="C61" i="3"/>
  <c r="S72" i="3"/>
  <c r="AG35" i="3"/>
  <c r="CN18" i="3"/>
  <c r="BX24" i="3"/>
  <c r="CM12" i="3"/>
  <c r="Z84" i="3"/>
  <c r="AF27" i="3"/>
  <c r="BJ85" i="3"/>
  <c r="H90" i="7"/>
  <c r="BP57" i="3"/>
  <c r="BJ51" i="3"/>
  <c r="BI39" i="3"/>
  <c r="BZ74" i="3"/>
  <c r="CG5" i="3"/>
  <c r="BP14" i="3"/>
  <c r="S14" i="3"/>
  <c r="Z77" i="3"/>
  <c r="X77" i="3"/>
  <c r="CM55" i="3"/>
  <c r="Q29" i="3"/>
  <c r="C29" i="3"/>
  <c r="CO23" i="3"/>
  <c r="Z64" i="3"/>
  <c r="AF30" i="3"/>
  <c r="Z71" i="3"/>
  <c r="AG90" i="3"/>
  <c r="H41" i="7"/>
  <c r="E67" i="3"/>
  <c r="C67" i="3"/>
  <c r="BR6" i="3"/>
  <c r="BQ73" i="3"/>
  <c r="BY52" i="3"/>
  <c r="BR85" i="3"/>
  <c r="BY76" i="3"/>
  <c r="AT83" i="3"/>
  <c r="AE7" i="3"/>
  <c r="BJ54" i="3"/>
  <c r="CG11" i="3"/>
  <c r="CE29" i="3"/>
  <c r="CG60" i="3"/>
  <c r="CU76" i="3"/>
  <c r="AF57" i="3"/>
  <c r="H63" i="7"/>
  <c r="AL10" i="3"/>
  <c r="AU46" i="3"/>
  <c r="BP30" i="3"/>
  <c r="BP95" i="3"/>
  <c r="BP89" i="3"/>
  <c r="AT59" i="3"/>
  <c r="CO93" i="3"/>
  <c r="BY94" i="3"/>
  <c r="AT94" i="3"/>
  <c r="E44" i="3"/>
  <c r="Q85" i="3"/>
  <c r="Q14" i="3"/>
  <c r="CN19" i="3"/>
  <c r="Y42" i="3"/>
  <c r="Q40" i="3"/>
  <c r="BZ43" i="3"/>
  <c r="Q68" i="3"/>
  <c r="AG31" i="3"/>
  <c r="BP24" i="3"/>
  <c r="BI84" i="3"/>
  <c r="AU33" i="3"/>
  <c r="CG12" i="3"/>
  <c r="AS12" i="3"/>
  <c r="E12" i="3"/>
  <c r="CE93" i="3"/>
  <c r="CF33" i="3"/>
  <c r="CF21" i="3"/>
  <c r="AM39" i="3"/>
  <c r="AU39" i="3"/>
  <c r="Z60" i="3"/>
  <c r="R60" i="3"/>
  <c r="CU22" i="3"/>
  <c r="X6" i="3"/>
  <c r="AM69" i="3"/>
  <c r="BR34" i="3"/>
  <c r="CG73" i="3"/>
  <c r="CM54" i="3"/>
  <c r="AM46" i="3"/>
  <c r="BX46" i="3"/>
  <c r="Z50" i="3"/>
  <c r="X50" i="3"/>
  <c r="AM20" i="3"/>
  <c r="CO35" i="3"/>
  <c r="BR53" i="3"/>
  <c r="BY31" i="3"/>
  <c r="Z55" i="3"/>
  <c r="C45" i="3"/>
  <c r="BI12" i="3"/>
  <c r="CF12" i="3"/>
  <c r="CN90" i="3"/>
  <c r="Q90" i="3"/>
  <c r="Z6" i="3"/>
  <c r="Z31" i="3"/>
  <c r="BX50" i="3"/>
  <c r="CN68" i="3"/>
  <c r="CN58" i="3"/>
  <c r="Y13" i="3"/>
  <c r="Q94" i="3"/>
  <c r="AG5" i="3"/>
  <c r="AM51" i="3"/>
  <c r="AF61" i="3"/>
  <c r="R21" i="3"/>
  <c r="R59" i="3"/>
  <c r="Q54" i="3"/>
  <c r="AG34" i="3"/>
  <c r="BY47" i="3"/>
  <c r="E11" i="3"/>
  <c r="AU45" i="3"/>
  <c r="C48" i="3"/>
  <c r="BI15" i="3"/>
  <c r="BR94" i="3"/>
  <c r="CE94" i="3"/>
  <c r="CE43" i="3"/>
  <c r="CT28" i="3"/>
  <c r="Z10" i="3"/>
  <c r="CE9" i="3"/>
  <c r="C42" i="3"/>
  <c r="X42" i="3"/>
  <c r="CT49" i="3"/>
  <c r="CT45" i="3"/>
  <c r="CU55" i="3"/>
  <c r="CM48" i="3"/>
  <c r="CU36" i="3"/>
  <c r="C20" i="3"/>
  <c r="BP20" i="3"/>
  <c r="CN88" i="3"/>
  <c r="BI5" i="3"/>
  <c r="AF95" i="3"/>
  <c r="AF89" i="3"/>
  <c r="AU59" i="3"/>
  <c r="Y7" i="3"/>
  <c r="Q7" i="3"/>
  <c r="BQ81" i="3"/>
  <c r="BQ63" i="3"/>
  <c r="BQ60" i="3"/>
  <c r="BP53" i="3"/>
  <c r="AL84" i="3"/>
  <c r="AT65" i="3"/>
  <c r="CU51" i="3"/>
  <c r="BY77" i="3"/>
  <c r="D77" i="3"/>
  <c r="CU77" i="3"/>
  <c r="CM69" i="3"/>
  <c r="S13" i="3"/>
  <c r="D13" i="3"/>
  <c r="CO6" i="3"/>
  <c r="BK67" i="3"/>
  <c r="S20" i="3"/>
  <c r="Z39" i="3"/>
  <c r="Z22" i="3"/>
  <c r="H91" i="7"/>
  <c r="AF12" i="3"/>
  <c r="R58" i="3"/>
  <c r="S8" i="3"/>
  <c r="AF14" i="3"/>
  <c r="BK19" i="3"/>
  <c r="Q81" i="3"/>
  <c r="X54" i="3"/>
  <c r="CF61" i="3"/>
  <c r="BY40" i="3"/>
  <c r="BZ11" i="3"/>
  <c r="BK41" i="3"/>
  <c r="AT90" i="3"/>
  <c r="BJ64" i="3"/>
  <c r="D7" i="3"/>
  <c r="CM94" i="3"/>
  <c r="CF58" i="3"/>
  <c r="CF47" i="3"/>
  <c r="CF14" i="3"/>
  <c r="CF73" i="3"/>
  <c r="CO39" i="3"/>
  <c r="Q43" i="3"/>
  <c r="CT26" i="3"/>
  <c r="S27" i="3"/>
  <c r="Q71" i="3"/>
  <c r="S28" i="3"/>
  <c r="BK33" i="3"/>
  <c r="AM33" i="3"/>
  <c r="R18" i="3"/>
  <c r="BI9" i="3"/>
  <c r="D85" i="3"/>
  <c r="H87" i="7"/>
  <c r="Q52" i="3"/>
  <c r="Z13" i="3"/>
  <c r="AU53" i="3"/>
  <c r="BR68" i="3"/>
  <c r="CE12" i="3"/>
  <c r="CF6" i="3"/>
  <c r="BQ33" i="3"/>
  <c r="H37" i="7"/>
  <c r="CO15" i="3"/>
  <c r="Z42" i="3"/>
  <c r="BZ42" i="3"/>
  <c r="H48" i="7"/>
  <c r="Q42" i="3"/>
  <c r="E89" i="3"/>
  <c r="R24" i="3"/>
  <c r="BX81" i="3"/>
  <c r="X24" i="3"/>
  <c r="X47" i="3"/>
  <c r="C47" i="3"/>
  <c r="H98" i="7"/>
  <c r="H22" i="7"/>
  <c r="BZ18" i="3"/>
  <c r="AN29" i="3"/>
  <c r="Q84" i="3"/>
  <c r="Y68" i="3"/>
  <c r="CE31" i="3"/>
  <c r="BQ83" i="3"/>
  <c r="BR54" i="3"/>
  <c r="D41" i="3"/>
  <c r="AE23" i="3"/>
  <c r="Z15" i="3"/>
  <c r="AL15" i="3"/>
  <c r="AT85" i="3"/>
  <c r="CG57" i="3"/>
  <c r="S85" i="3"/>
  <c r="CT57" i="3"/>
  <c r="R28" i="3"/>
  <c r="AE54" i="3"/>
  <c r="CT69" i="3"/>
  <c r="CU26" i="3"/>
  <c r="R77" i="3"/>
  <c r="S7" i="3"/>
  <c r="CN9" i="3"/>
  <c r="BR61" i="3"/>
  <c r="Z29" i="3"/>
  <c r="AL26" i="3"/>
  <c r="CN50" i="3"/>
  <c r="D23" i="3"/>
  <c r="C52" i="3"/>
  <c r="AN60" i="3"/>
  <c r="R85" i="3"/>
  <c r="R73" i="3"/>
  <c r="BP12" i="3"/>
  <c r="AF40" i="3"/>
  <c r="AN42" i="3"/>
  <c r="D20" i="3"/>
  <c r="AU67" i="3"/>
  <c r="D14" i="3"/>
  <c r="Y45" i="3"/>
  <c r="CG45" i="3"/>
  <c r="CG27" i="3"/>
  <c r="CE59" i="3"/>
  <c r="CG24" i="3"/>
  <c r="CF88" i="3"/>
  <c r="AM65" i="3"/>
  <c r="CU65" i="3"/>
  <c r="S89" i="3"/>
  <c r="CO83" i="3"/>
  <c r="S35" i="3"/>
  <c r="CN39" i="3"/>
  <c r="Y84" i="3"/>
  <c r="Q50" i="3"/>
  <c r="D94" i="3"/>
  <c r="AG42" i="3"/>
  <c r="R15" i="3"/>
  <c r="AG85" i="3"/>
  <c r="Q65" i="3"/>
  <c r="AG72" i="3"/>
  <c r="BQ64" i="3"/>
  <c r="AG47" i="3"/>
  <c r="BY49" i="3"/>
  <c r="CF48" i="3"/>
  <c r="AS13" i="3"/>
  <c r="D28" i="3"/>
  <c r="AU18" i="3"/>
  <c r="BK31" i="3"/>
  <c r="CG31" i="3"/>
  <c r="Y58" i="3"/>
  <c r="AL68" i="3"/>
  <c r="AL81" i="3"/>
  <c r="AG49" i="3"/>
  <c r="AT30" i="3"/>
  <c r="BP5" i="3"/>
  <c r="CU21" i="3"/>
  <c r="AN50" i="3"/>
  <c r="AE14" i="3"/>
  <c r="CN94" i="3"/>
  <c r="CF77" i="3"/>
  <c r="AT8" i="3"/>
  <c r="S71" i="3"/>
  <c r="CE27" i="3"/>
  <c r="AE9" i="3"/>
  <c r="BK10" i="3"/>
  <c r="S64" i="3"/>
  <c r="BP29" i="3"/>
  <c r="AG93" i="3"/>
  <c r="BI73" i="3"/>
  <c r="BI74" i="3"/>
  <c r="CT74" i="3"/>
  <c r="CT61" i="3"/>
  <c r="AE81" i="3"/>
  <c r="BP90" i="3"/>
  <c r="S67" i="3"/>
  <c r="BZ88" i="3"/>
  <c r="Y80" i="3"/>
  <c r="CM13" i="3"/>
  <c r="Z28" i="3"/>
  <c r="BQ51" i="3"/>
  <c r="BR69" i="3"/>
  <c r="CO47" i="3"/>
  <c r="CN29" i="3"/>
  <c r="AN15" i="3"/>
  <c r="BY17" i="3"/>
  <c r="CN11" i="3"/>
  <c r="R7" i="3"/>
  <c r="AG53" i="3"/>
  <c r="CU14" i="3"/>
  <c r="BZ24" i="3"/>
  <c r="CU6" i="3"/>
  <c r="E43" i="3"/>
  <c r="BJ59" i="3"/>
  <c r="AE33" i="3"/>
  <c r="E33" i="3"/>
  <c r="CM33" i="3"/>
  <c r="CG33" i="3"/>
  <c r="X33" i="3"/>
  <c r="Z33" i="3"/>
  <c r="CG26" i="3"/>
  <c r="CT15" i="3"/>
  <c r="CM74" i="3"/>
  <c r="R54" i="3"/>
  <c r="BY69" i="3"/>
  <c r="BY57" i="3"/>
  <c r="BK24" i="3"/>
  <c r="CM83" i="3"/>
  <c r="H57" i="7"/>
  <c r="AT34" i="3"/>
  <c r="Q73" i="3"/>
  <c r="AM40" i="3"/>
  <c r="AL76" i="3"/>
  <c r="AF85" i="3"/>
  <c r="E60" i="3"/>
  <c r="D55" i="3"/>
  <c r="D37" i="3"/>
  <c r="CU93" i="3"/>
  <c r="CU20" i="3"/>
  <c r="CE88" i="3"/>
  <c r="CU13" i="3"/>
  <c r="CG59" i="3"/>
  <c r="CG55" i="3"/>
  <c r="BZ33" i="3"/>
  <c r="D33" i="3"/>
  <c r="CN33" i="3"/>
  <c r="CM43" i="3"/>
  <c r="BP10" i="3"/>
  <c r="AL47" i="3"/>
  <c r="CO77" i="3"/>
  <c r="Z8" i="3"/>
  <c r="AE77" i="3"/>
  <c r="D45" i="3"/>
  <c r="C6" i="3"/>
  <c r="AE6" i="3"/>
  <c r="E8" i="3"/>
  <c r="Q15" i="3"/>
  <c r="AM60" i="3"/>
  <c r="BX29" i="3"/>
  <c r="AN83" i="3"/>
  <c r="CN83" i="3"/>
  <c r="AF34" i="3"/>
  <c r="C34" i="3"/>
  <c r="AU85" i="3"/>
  <c r="D50" i="3"/>
  <c r="D68" i="3"/>
  <c r="AT22" i="3"/>
  <c r="CE60" i="3"/>
  <c r="BK18" i="3"/>
  <c r="AF58" i="3"/>
  <c r="BK9" i="3"/>
  <c r="BJ31" i="3"/>
  <c r="AL83" i="3"/>
  <c r="AU95" i="3"/>
  <c r="AT39" i="3"/>
  <c r="BK72" i="3"/>
  <c r="Q34" i="3"/>
  <c r="AT13" i="3"/>
  <c r="BX64" i="3"/>
  <c r="CT27" i="3"/>
  <c r="S18" i="3"/>
  <c r="CT17" i="3"/>
  <c r="CN55" i="3"/>
  <c r="BR55" i="3"/>
  <c r="BQ39" i="3"/>
  <c r="CM46" i="3"/>
  <c r="CN60" i="3"/>
  <c r="D60" i="3"/>
  <c r="CM31" i="3"/>
  <c r="BY35" i="3"/>
  <c r="E35" i="3"/>
  <c r="CM49" i="3"/>
  <c r="BZ49" i="3"/>
  <c r="AE58" i="3"/>
  <c r="H12" i="7"/>
  <c r="C84" i="3"/>
  <c r="X84" i="3"/>
  <c r="X64" i="3"/>
  <c r="AN21" i="3"/>
  <c r="CM7" i="3"/>
  <c r="CU39" i="3"/>
  <c r="AU41" i="3"/>
  <c r="X37" i="3"/>
  <c r="AS49" i="3"/>
  <c r="E15" i="3"/>
  <c r="AS26" i="3"/>
  <c r="BJ71" i="3"/>
  <c r="BR59" i="3"/>
  <c r="AN76" i="3"/>
  <c r="CF22" i="3"/>
  <c r="S22" i="3"/>
  <c r="CM42" i="3"/>
  <c r="CG93" i="3"/>
  <c r="CF93" i="3"/>
  <c r="CT59" i="3"/>
  <c r="AN73" i="3"/>
  <c r="AU7" i="3"/>
  <c r="C63" i="3"/>
  <c r="CO33" i="3"/>
  <c r="AL33" i="3"/>
  <c r="CE24" i="3"/>
  <c r="AU24" i="3"/>
  <c r="CF9" i="3"/>
  <c r="CN6" i="3"/>
  <c r="CG88" i="3"/>
  <c r="Z37" i="3"/>
  <c r="E37" i="3"/>
  <c r="AG26" i="3"/>
  <c r="BI11" i="3"/>
  <c r="AN11" i="3"/>
  <c r="H20" i="7"/>
  <c r="AG73" i="3"/>
  <c r="D72" i="3"/>
  <c r="Y72" i="3"/>
  <c r="BY73" i="3"/>
  <c r="BY59" i="3"/>
  <c r="BJ55" i="3"/>
  <c r="BX15" i="3"/>
  <c r="CG53" i="3"/>
  <c r="BJ63" i="3"/>
  <c r="BJ76" i="3"/>
  <c r="AG50" i="3"/>
  <c r="AG37" i="3"/>
  <c r="D12" i="3"/>
  <c r="E41" i="3"/>
  <c r="AS72" i="3"/>
  <c r="BX40" i="3"/>
  <c r="D67" i="3"/>
  <c r="AM85" i="3"/>
  <c r="BI85" i="3"/>
  <c r="C5" i="3"/>
  <c r="H66" i="7"/>
  <c r="AM27" i="3"/>
  <c r="D53" i="3"/>
  <c r="C46" i="3"/>
  <c r="AT46" i="3"/>
  <c r="AN30" i="3"/>
  <c r="BI88" i="3"/>
  <c r="E64" i="3"/>
  <c r="E27" i="3"/>
  <c r="BP64" i="3"/>
  <c r="BZ17" i="3"/>
  <c r="S91" i="3"/>
  <c r="J98" i="2" l="1"/>
  <c r="S96" i="2"/>
  <c r="A89" i="3"/>
  <c r="M89" i="3"/>
  <c r="N89" i="3"/>
  <c r="AA89" i="3"/>
  <c r="AB89" i="3"/>
  <c r="AD89" i="3"/>
  <c r="AO89" i="3"/>
  <c r="AP89" i="3"/>
  <c r="AQ89" i="3"/>
  <c r="AR89" i="3"/>
  <c r="BD89" i="3"/>
  <c r="BE89" i="3"/>
  <c r="BF89" i="3"/>
  <c r="BG89" i="3"/>
  <c r="BH89" i="3" s="1"/>
  <c r="BV89" i="3"/>
  <c r="BW89" i="3"/>
  <c r="CK89" i="3"/>
  <c r="CL89" i="3"/>
  <c r="A72" i="3"/>
  <c r="M72" i="3"/>
  <c r="N72" i="3"/>
  <c r="AD72" i="3"/>
  <c r="AR72" i="3"/>
  <c r="BD72" i="3"/>
  <c r="BE72" i="3"/>
  <c r="BF72" i="3"/>
  <c r="BG72" i="3"/>
  <c r="BH72" i="3" s="1"/>
  <c r="BV72" i="3"/>
  <c r="BW72" i="3" s="1"/>
  <c r="CK72" i="3"/>
  <c r="CL72" i="3" s="1"/>
  <c r="A71" i="3"/>
  <c r="J72" i="3" l="1"/>
  <c r="AL89" i="3"/>
  <c r="AM89" i="3"/>
  <c r="X89" i="3"/>
  <c r="BB89" i="3"/>
  <c r="BA89" i="3"/>
  <c r="BB72" i="3"/>
  <c r="BA72" i="3"/>
  <c r="J89" i="3"/>
  <c r="A64" i="3"/>
  <c r="M64" i="3"/>
  <c r="N64" i="3"/>
  <c r="AD64" i="3"/>
  <c r="AR64" i="3"/>
  <c r="BD64" i="3"/>
  <c r="BE64" i="3"/>
  <c r="BF64" i="3"/>
  <c r="BG64" i="3"/>
  <c r="BH64" i="3" s="1"/>
  <c r="BV64" i="3"/>
  <c r="BW64" i="3" s="1"/>
  <c r="CK64" i="3"/>
  <c r="CL64" i="3" s="1"/>
  <c r="BB64" i="3" l="1"/>
  <c r="J64" i="3"/>
  <c r="BA64" i="3"/>
  <c r="BV34" i="3"/>
  <c r="CK88" i="3"/>
  <c r="CK15" i="3"/>
  <c r="CK26" i="3"/>
  <c r="CK14" i="3"/>
  <c r="B103" i="7"/>
  <c r="B102" i="7" l="1"/>
  <c r="B101" i="7" l="1"/>
  <c r="K100" i="7"/>
  <c r="K99" i="7"/>
  <c r="B98" i="7" l="1"/>
  <c r="B97" i="7" l="1"/>
  <c r="K96" i="7"/>
  <c r="K95" i="7"/>
  <c r="B94" i="7" l="1"/>
  <c r="H94" i="7"/>
  <c r="B93" i="7" l="1"/>
  <c r="H93" i="7"/>
  <c r="B92" i="7" l="1"/>
  <c r="B91" i="7" l="1"/>
  <c r="B90" i="7" l="1"/>
  <c r="K89" i="7"/>
  <c r="B88" i="7" l="1"/>
  <c r="B87" i="7" l="1"/>
  <c r="K86" i="7"/>
  <c r="K85" i="7"/>
  <c r="B84" i="7" l="1"/>
  <c r="B83" i="7" l="1"/>
  <c r="K82" i="7"/>
  <c r="F81" i="7" l="1"/>
  <c r="B81" i="7"/>
  <c r="H81" i="7"/>
  <c r="J81" i="7" l="1"/>
  <c r="K81" i="7" s="1"/>
  <c r="B80" i="7"/>
  <c r="B79" i="7" l="1"/>
  <c r="B78" i="7" l="1"/>
  <c r="B77" i="7" l="1"/>
  <c r="K76" i="7"/>
  <c r="H77" i="7"/>
  <c r="B75" i="7" l="1"/>
  <c r="H75" i="7"/>
  <c r="B74" i="7" l="1"/>
  <c r="B73" i="7" l="1"/>
  <c r="B72" i="7" l="1"/>
  <c r="K71" i="7"/>
  <c r="B70" i="7" l="1"/>
  <c r="B69" i="7" l="1"/>
  <c r="K68" i="7"/>
  <c r="B67" i="7" l="1"/>
  <c r="B66" i="7" l="1"/>
  <c r="B65" i="7" l="1"/>
  <c r="B64" i="7" l="1"/>
  <c r="B63" i="7" l="1"/>
  <c r="K62" i="7"/>
  <c r="B61" i="7" l="1"/>
  <c r="B60" i="7" l="1"/>
  <c r="B59" i="7" l="1"/>
  <c r="B58" i="7" l="1"/>
  <c r="B57" i="7" l="1"/>
  <c r="B56" i="7" l="1"/>
  <c r="B55" i="7" l="1"/>
  <c r="B54" i="7" l="1"/>
  <c r="B53" i="7" l="1"/>
  <c r="B52" i="7" l="1"/>
  <c r="B51" i="7" l="1"/>
  <c r="B50" i="7" l="1"/>
  <c r="B49" i="7" l="1"/>
  <c r="B48" i="7" l="1"/>
  <c r="B47" i="7" l="1"/>
  <c r="H47" i="7"/>
  <c r="B46" i="7" l="1"/>
  <c r="B45" i="7" l="1"/>
  <c r="B44" i="7" l="1"/>
  <c r="K43" i="7"/>
  <c r="B42" i="7" l="1"/>
  <c r="H42" i="7"/>
  <c r="B41" i="7" l="1"/>
  <c r="B40" i="7" l="1"/>
  <c r="B39" i="7" l="1"/>
  <c r="B38" i="7" l="1"/>
  <c r="B37" i="7" l="1"/>
  <c r="K36" i="7"/>
  <c r="B35" i="7" l="1"/>
  <c r="H35" i="7"/>
  <c r="B34" i="7" l="1"/>
  <c r="H34" i="7"/>
  <c r="B33" i="7" l="1"/>
  <c r="B32" i="7" l="1"/>
  <c r="B31" i="7" l="1"/>
  <c r="B30" i="7" l="1"/>
  <c r="B29" i="7" l="1"/>
  <c r="B28" i="7" l="1"/>
  <c r="K27" i="7"/>
  <c r="B26" i="7" l="1"/>
  <c r="B25" i="7" l="1"/>
  <c r="B24" i="7" l="1"/>
  <c r="B23" i="7" l="1"/>
  <c r="H23" i="7"/>
  <c r="B22" i="7" l="1"/>
  <c r="B21" i="7" l="1"/>
  <c r="B20" i="7" l="1"/>
  <c r="B19" i="7" l="1"/>
  <c r="B18" i="7" l="1"/>
  <c r="K17" i="7"/>
  <c r="B16" i="7" l="1"/>
  <c r="H16" i="7"/>
  <c r="B15" i="7" l="1"/>
  <c r="B14" i="7" l="1"/>
  <c r="B13" i="7" l="1"/>
  <c r="B12" i="7" l="1"/>
  <c r="B11" i="7" l="1"/>
  <c r="B10" i="7" l="1"/>
  <c r="B9" i="7" l="1"/>
  <c r="B8" i="7" l="1"/>
  <c r="B7" i="7" l="1"/>
  <c r="B6" i="7" l="1"/>
  <c r="B5" i="7" l="1"/>
  <c r="CK95" i="3"/>
  <c r="CL95" i="3" s="1"/>
  <c r="BV95" i="3"/>
  <c r="BW95" i="3" s="1"/>
  <c r="BF95" i="3"/>
  <c r="BE95" i="3"/>
  <c r="BD95" i="3"/>
  <c r="BG95" i="3" s="1"/>
  <c r="BH95" i="3" s="1"/>
  <c r="AQ95" i="3" l="1"/>
  <c r="AP95" i="3"/>
  <c r="AO95" i="3"/>
  <c r="AC95" i="3"/>
  <c r="AB95" i="3"/>
  <c r="AA95" i="3"/>
  <c r="AD95" i="3" s="1"/>
  <c r="N95" i="3"/>
  <c r="M95" i="3"/>
  <c r="A95" i="3"/>
  <c r="BB95" i="3" l="1"/>
  <c r="BA95" i="3"/>
  <c r="AM95" i="3"/>
  <c r="AL95" i="3"/>
  <c r="Y95" i="3"/>
  <c r="X95" i="3"/>
  <c r="J95" i="3"/>
  <c r="CK94" i="3"/>
  <c r="CL94" i="3" s="1"/>
  <c r="BV94" i="3"/>
  <c r="BW94" i="3" s="1"/>
  <c r="BF94" i="3"/>
  <c r="BE94" i="3"/>
  <c r="BD94" i="3"/>
  <c r="BG94" i="3" l="1"/>
  <c r="BH94" i="3" s="1"/>
  <c r="AQ94" i="3"/>
  <c r="AP94" i="3"/>
  <c r="AO94" i="3"/>
  <c r="AR94" i="3" s="1"/>
  <c r="AC94" i="3"/>
  <c r="AB94" i="3"/>
  <c r="AA94" i="3"/>
  <c r="N94" i="3"/>
  <c r="M94" i="3"/>
  <c r="A94" i="3"/>
  <c r="AD94" i="3" l="1"/>
  <c r="BB94" i="3"/>
  <c r="BA94" i="3"/>
  <c r="AM94" i="3"/>
  <c r="AL94" i="3"/>
  <c r="Y94" i="3"/>
  <c r="X94" i="3"/>
  <c r="J94" i="3"/>
  <c r="CK93" i="3"/>
  <c r="CL93" i="3" s="1"/>
  <c r="BF93" i="3"/>
  <c r="BE93" i="3"/>
  <c r="BD93" i="3"/>
  <c r="BG93" i="3" l="1"/>
  <c r="BH93" i="3" s="1"/>
  <c r="AQ93" i="3"/>
  <c r="AP93" i="3"/>
  <c r="AO93" i="3"/>
  <c r="AC93" i="3"/>
  <c r="AB93" i="3"/>
  <c r="AA93" i="3"/>
  <c r="N93" i="3"/>
  <c r="M93" i="3"/>
  <c r="A93" i="3"/>
  <c r="AR93" i="3" l="1"/>
  <c r="AD93" i="3"/>
  <c r="BB93" i="3"/>
  <c r="BA93" i="3"/>
  <c r="AM93" i="3"/>
  <c r="AL93" i="3"/>
  <c r="Y93" i="3"/>
  <c r="X93" i="3"/>
  <c r="J93" i="3"/>
  <c r="BV90" i="3"/>
  <c r="BW90" i="3" s="1"/>
  <c r="BF90" i="3"/>
  <c r="BE90" i="3"/>
  <c r="BD90" i="3"/>
  <c r="BG90" i="3" s="1"/>
  <c r="BH90" i="3" s="1"/>
  <c r="AQ90" i="3" l="1"/>
  <c r="AP90" i="3"/>
  <c r="AO90" i="3"/>
  <c r="AR90" i="3" s="1"/>
  <c r="AB90" i="3"/>
  <c r="AA90" i="3"/>
  <c r="N90" i="3"/>
  <c r="M90" i="3"/>
  <c r="A90" i="3"/>
  <c r="BB90" i="3" l="1"/>
  <c r="BA90" i="3"/>
  <c r="AM90" i="3"/>
  <c r="AL90" i="3"/>
  <c r="X90" i="3"/>
  <c r="J90" i="3"/>
  <c r="BV88" i="3"/>
  <c r="BW88" i="3" s="1"/>
  <c r="BF88" i="3"/>
  <c r="BE88" i="3"/>
  <c r="BD88" i="3"/>
  <c r="AQ88" i="3"/>
  <c r="AP88" i="3"/>
  <c r="AO88" i="3"/>
  <c r="AB88" i="3"/>
  <c r="AA88" i="3"/>
  <c r="N88" i="3"/>
  <c r="M88" i="3"/>
  <c r="A88" i="3"/>
  <c r="BG88" i="3" l="1"/>
  <c r="BH88" i="3" s="1"/>
  <c r="AR88" i="3"/>
  <c r="AD88" i="3"/>
  <c r="BB88" i="3"/>
  <c r="BA88" i="3"/>
  <c r="AM88" i="3"/>
  <c r="AL88" i="3"/>
  <c r="X88" i="3"/>
  <c r="J88" i="3"/>
  <c r="CK85" i="3" l="1"/>
  <c r="CL85" i="3" s="1"/>
  <c r="BV85" i="3"/>
  <c r="BW85" i="3" s="1"/>
  <c r="BF85" i="3"/>
  <c r="BE85" i="3"/>
  <c r="BD85" i="3"/>
  <c r="BG85" i="3" l="1"/>
  <c r="BH85" i="3" s="1"/>
  <c r="AR85" i="3"/>
  <c r="AD85" i="3"/>
  <c r="N85" i="3"/>
  <c r="M85" i="3"/>
  <c r="A85" i="3"/>
  <c r="BB85" i="3" l="1"/>
  <c r="BA85" i="3"/>
  <c r="J85" i="3"/>
  <c r="CK84" i="3"/>
  <c r="CL84" i="3" s="1"/>
  <c r="BV84" i="3"/>
  <c r="BW84" i="3" s="1"/>
  <c r="BF84" i="3"/>
  <c r="BE84" i="3"/>
  <c r="BD84" i="3"/>
  <c r="BG84" i="3" l="1"/>
  <c r="BH84" i="3" s="1"/>
  <c r="AR84" i="3"/>
  <c r="AD84" i="3"/>
  <c r="N84" i="3"/>
  <c r="M84" i="3"/>
  <c r="A84" i="3"/>
  <c r="BB84" i="3" l="1"/>
  <c r="BA84" i="3"/>
  <c r="J84" i="3"/>
  <c r="CK83" i="3"/>
  <c r="CL83" i="3" s="1"/>
  <c r="BV83" i="3"/>
  <c r="BW83" i="3" s="1"/>
  <c r="BF83" i="3"/>
  <c r="BE83" i="3"/>
  <c r="BD83" i="3"/>
  <c r="BG83" i="3" l="1"/>
  <c r="BH83" i="3" s="1"/>
  <c r="AR83" i="3"/>
  <c r="AD83" i="3"/>
  <c r="N83" i="3"/>
  <c r="M83" i="3"/>
  <c r="A83" i="3"/>
  <c r="BB83" i="3" l="1"/>
  <c r="BA83" i="3"/>
  <c r="J83" i="3"/>
  <c r="CK81" i="3"/>
  <c r="CL81" i="3" s="1"/>
  <c r="BV81" i="3"/>
  <c r="BW81" i="3" s="1"/>
  <c r="BF81" i="3"/>
  <c r="BE81" i="3"/>
  <c r="BD81" i="3"/>
  <c r="BG81" i="3" l="1"/>
  <c r="BH81" i="3" s="1"/>
  <c r="AR81" i="3"/>
  <c r="AD81" i="3"/>
  <c r="N81" i="3"/>
  <c r="M81" i="3"/>
  <c r="A81" i="3"/>
  <c r="BB81" i="3" l="1"/>
  <c r="BA81" i="3"/>
  <c r="J81" i="3"/>
  <c r="CK80" i="3"/>
  <c r="CL80" i="3" s="1"/>
  <c r="BV80" i="3"/>
  <c r="BW80" i="3" s="1"/>
  <c r="BF80" i="3"/>
  <c r="BE80" i="3"/>
  <c r="BD80" i="3"/>
  <c r="BG80" i="3" s="1"/>
  <c r="BH80" i="3" s="1"/>
  <c r="AR80" i="3" l="1"/>
  <c r="AD80" i="3"/>
  <c r="N80" i="3"/>
  <c r="M80" i="3"/>
  <c r="A80" i="3"/>
  <c r="BB80" i="3" l="1"/>
  <c r="BA80" i="3"/>
  <c r="J80" i="3"/>
  <c r="CK77" i="3"/>
  <c r="CL77" i="3" s="1"/>
  <c r="BV77" i="3"/>
  <c r="BW77" i="3" s="1"/>
  <c r="BF77" i="3"/>
  <c r="BE77" i="3"/>
  <c r="BD77" i="3"/>
  <c r="BG77" i="3" l="1"/>
  <c r="BH77" i="3" s="1"/>
  <c r="AR77" i="3"/>
  <c r="AD77" i="3"/>
  <c r="N77" i="3"/>
  <c r="M77" i="3"/>
  <c r="A77" i="3"/>
  <c r="BB77" i="3" l="1"/>
  <c r="BA77" i="3"/>
  <c r="J77" i="3"/>
  <c r="CK76" i="3"/>
  <c r="CL76" i="3" s="1"/>
  <c r="BV76" i="3"/>
  <c r="BW76" i="3" s="1"/>
  <c r="BF76" i="3"/>
  <c r="BE76" i="3"/>
  <c r="BD76" i="3"/>
  <c r="BG76" i="3" l="1"/>
  <c r="BH76" i="3" s="1"/>
  <c r="AR76" i="3"/>
  <c r="AD76" i="3"/>
  <c r="N76" i="3"/>
  <c r="M76" i="3"/>
  <c r="A76" i="3"/>
  <c r="BH75" i="3"/>
  <c r="AZ75" i="3"/>
  <c r="BB76" i="3" l="1"/>
  <c r="BA76" i="3"/>
  <c r="J76" i="3"/>
  <c r="CK74" i="3" l="1"/>
  <c r="CL74" i="3" s="1"/>
  <c r="BV74" i="3"/>
  <c r="BW74" i="3" s="1"/>
  <c r="BF74" i="3"/>
  <c r="BE74" i="3"/>
  <c r="BD74" i="3"/>
  <c r="BG74" i="3" l="1"/>
  <c r="BH74" i="3" s="1"/>
  <c r="AR74" i="3"/>
  <c r="AD74" i="3"/>
  <c r="N74" i="3"/>
  <c r="M74" i="3"/>
  <c r="A74" i="3"/>
  <c r="BB74" i="3" l="1"/>
  <c r="BA74" i="3"/>
  <c r="J74" i="3"/>
  <c r="CK73" i="3"/>
  <c r="CL73" i="3" s="1"/>
  <c r="BV73" i="3"/>
  <c r="BW73" i="3" s="1"/>
  <c r="BF73" i="3"/>
  <c r="BE73" i="3"/>
  <c r="BD73" i="3"/>
  <c r="BG73" i="3" l="1"/>
  <c r="BH73" i="3" s="1"/>
  <c r="AR73" i="3"/>
  <c r="AD73" i="3"/>
  <c r="N73" i="3"/>
  <c r="M73" i="3"/>
  <c r="A73" i="3"/>
  <c r="BB73" i="3" l="1"/>
  <c r="BA73" i="3"/>
  <c r="J73" i="3"/>
  <c r="CK71" i="3"/>
  <c r="CL71" i="3" s="1"/>
  <c r="BV71" i="3"/>
  <c r="BW71" i="3" s="1"/>
  <c r="BF71" i="3"/>
  <c r="BE71" i="3"/>
  <c r="BD71" i="3"/>
  <c r="BG71" i="3" l="1"/>
  <c r="BH71" i="3" s="1"/>
  <c r="AR71" i="3"/>
  <c r="AD71" i="3"/>
  <c r="N71" i="3"/>
  <c r="M71" i="3"/>
  <c r="BB71" i="3" l="1"/>
  <c r="BA71" i="3"/>
  <c r="J71" i="3"/>
  <c r="BH70" i="3" l="1"/>
  <c r="AZ70" i="3"/>
  <c r="CK69" i="3" l="1"/>
  <c r="CL69" i="3" s="1"/>
  <c r="BV69" i="3"/>
  <c r="BW69" i="3" s="1"/>
  <c r="BF69" i="3"/>
  <c r="BE69" i="3"/>
  <c r="BD69" i="3"/>
  <c r="BG69" i="3" l="1"/>
  <c r="BH69" i="3" s="1"/>
  <c r="AR69" i="3"/>
  <c r="AD69" i="3"/>
  <c r="N69" i="3"/>
  <c r="M69" i="3"/>
  <c r="A69" i="3"/>
  <c r="BB69" i="3" l="1"/>
  <c r="BA69" i="3"/>
  <c r="J69" i="3"/>
  <c r="CK68" i="3"/>
  <c r="CL68" i="3" s="1"/>
  <c r="BV68" i="3"/>
  <c r="BW68" i="3" s="1"/>
  <c r="BF68" i="3"/>
  <c r="BE68" i="3"/>
  <c r="BD68" i="3"/>
  <c r="BG68" i="3" l="1"/>
  <c r="BH68" i="3" s="1"/>
  <c r="AR68" i="3"/>
  <c r="N68" i="3"/>
  <c r="M68" i="3"/>
  <c r="A68" i="3"/>
  <c r="BB68" i="3" l="1"/>
  <c r="BA68" i="3"/>
  <c r="J68" i="3"/>
  <c r="CK67" i="3"/>
  <c r="CL67" i="3" s="1"/>
  <c r="BV67" i="3"/>
  <c r="BW67" i="3" s="1"/>
  <c r="BF67" i="3"/>
  <c r="BE67" i="3"/>
  <c r="BD67" i="3"/>
  <c r="BG67" i="3" l="1"/>
  <c r="BH67" i="3" s="1"/>
  <c r="AR67" i="3"/>
  <c r="N67" i="3"/>
  <c r="M67" i="3"/>
  <c r="A67" i="3"/>
  <c r="CL66" i="3"/>
  <c r="BW66" i="3"/>
  <c r="BH66" i="3"/>
  <c r="AZ66" i="3"/>
  <c r="BB67" i="3" l="1"/>
  <c r="BA67" i="3"/>
  <c r="J67" i="3"/>
  <c r="CK65" i="3"/>
  <c r="CL65" i="3" s="1"/>
  <c r="BV65" i="3"/>
  <c r="BW65" i="3" s="1"/>
  <c r="BF65" i="3"/>
  <c r="BE65" i="3"/>
  <c r="BD65" i="3"/>
  <c r="BG65" i="3" s="1"/>
  <c r="BH65" i="3" s="1"/>
  <c r="AR65" i="3" l="1"/>
  <c r="AD65" i="3"/>
  <c r="N65" i="3"/>
  <c r="M65" i="3"/>
  <c r="A65" i="3"/>
  <c r="BB65" i="3" l="1"/>
  <c r="BA65" i="3"/>
  <c r="J65" i="3"/>
  <c r="CK63" i="3"/>
  <c r="CL63" i="3" s="1"/>
  <c r="BV63" i="3"/>
  <c r="BW63" i="3" s="1"/>
  <c r="BF63" i="3"/>
  <c r="BE63" i="3"/>
  <c r="BD63" i="3"/>
  <c r="BG63" i="3" l="1"/>
  <c r="BH63" i="3" s="1"/>
  <c r="AR63" i="3"/>
  <c r="AD63" i="3"/>
  <c r="N63" i="3"/>
  <c r="M63" i="3"/>
  <c r="A63" i="3"/>
  <c r="CL62" i="3"/>
  <c r="BW62" i="3"/>
  <c r="BH62" i="3"/>
  <c r="AZ62" i="3"/>
  <c r="BB63" i="3" l="1"/>
  <c r="BA63" i="3"/>
  <c r="J63" i="3"/>
  <c r="CK61" i="3"/>
  <c r="CL61" i="3" s="1"/>
  <c r="BV61" i="3"/>
  <c r="BW61" i="3" s="1"/>
  <c r="BF61" i="3"/>
  <c r="BE61" i="3"/>
  <c r="BD61" i="3"/>
  <c r="BG61" i="3" s="1"/>
  <c r="BH61" i="3" s="1"/>
  <c r="AR61" i="3" l="1"/>
  <c r="AD61" i="3"/>
  <c r="N61" i="3"/>
  <c r="M61" i="3"/>
  <c r="A61" i="3"/>
  <c r="BB61" i="3" l="1"/>
  <c r="BA61" i="3"/>
  <c r="J61" i="3"/>
  <c r="CK60" i="3"/>
  <c r="CL60" i="3" s="1"/>
  <c r="BV60" i="3"/>
  <c r="BW60" i="3" s="1"/>
  <c r="BF60" i="3"/>
  <c r="BE60" i="3"/>
  <c r="BD60" i="3"/>
  <c r="BG60" i="3" l="1"/>
  <c r="BH60" i="3" s="1"/>
  <c r="AR60" i="3"/>
  <c r="AD60" i="3"/>
  <c r="N60" i="3"/>
  <c r="M60" i="3"/>
  <c r="A60" i="3"/>
  <c r="BB60" i="3" l="1"/>
  <c r="BA60" i="3"/>
  <c r="J60" i="3"/>
  <c r="CK59" i="3"/>
  <c r="CL59" i="3" s="1"/>
  <c r="BV59" i="3"/>
  <c r="BW59" i="3" s="1"/>
  <c r="BF59" i="3"/>
  <c r="BE59" i="3"/>
  <c r="BD59" i="3"/>
  <c r="BG59" i="3" l="1"/>
  <c r="BH59" i="3" s="1"/>
  <c r="AR59" i="3"/>
  <c r="AD59" i="3"/>
  <c r="N59" i="3"/>
  <c r="M59" i="3"/>
  <c r="A59" i="3"/>
  <c r="BB59" i="3" l="1"/>
  <c r="BA59" i="3"/>
  <c r="J59" i="3"/>
  <c r="CK58" i="3"/>
  <c r="CL58" i="3" s="1"/>
  <c r="BV58" i="3"/>
  <c r="BW58" i="3" s="1"/>
  <c r="BF58" i="3"/>
  <c r="BE58" i="3"/>
  <c r="BD58" i="3"/>
  <c r="BG58" i="3" l="1"/>
  <c r="BH58" i="3" s="1"/>
  <c r="AR58" i="3"/>
  <c r="AD58" i="3"/>
  <c r="N58" i="3"/>
  <c r="M58" i="3"/>
  <c r="A58" i="3"/>
  <c r="BB58" i="3" l="1"/>
  <c r="BA58" i="3"/>
  <c r="J58" i="3"/>
  <c r="CK57" i="3"/>
  <c r="CL57" i="3" s="1"/>
  <c r="BV57" i="3"/>
  <c r="BW57" i="3" s="1"/>
  <c r="BF57" i="3"/>
  <c r="BE57" i="3"/>
  <c r="BD57" i="3"/>
  <c r="BG57" i="3" l="1"/>
  <c r="BH57" i="3" s="1"/>
  <c r="AR57" i="3"/>
  <c r="AD57" i="3"/>
  <c r="N57" i="3"/>
  <c r="M57" i="3"/>
  <c r="A57" i="3"/>
  <c r="BB57" i="3" l="1"/>
  <c r="BA57" i="3"/>
  <c r="J57" i="3"/>
  <c r="CK55" i="3"/>
  <c r="CL55" i="3" s="1"/>
  <c r="BV55" i="3"/>
  <c r="BW55" i="3" s="1"/>
  <c r="BF55" i="3"/>
  <c r="BE55" i="3"/>
  <c r="BD55" i="3"/>
  <c r="BG55" i="3" l="1"/>
  <c r="BH55" i="3" s="1"/>
  <c r="AR55" i="3"/>
  <c r="AD55" i="3"/>
  <c r="N55" i="3"/>
  <c r="M55" i="3"/>
  <c r="A55" i="3"/>
  <c r="BB55" i="3" l="1"/>
  <c r="BA55" i="3"/>
  <c r="J55" i="3"/>
  <c r="CK54" i="3"/>
  <c r="CL54" i="3" s="1"/>
  <c r="BV54" i="3"/>
  <c r="BW54" i="3" s="1"/>
  <c r="BF54" i="3"/>
  <c r="BE54" i="3"/>
  <c r="BD54" i="3"/>
  <c r="BG54" i="3" l="1"/>
  <c r="BH54" i="3" s="1"/>
  <c r="AR54" i="3"/>
  <c r="AD54" i="3"/>
  <c r="N54" i="3"/>
  <c r="M54" i="3"/>
  <c r="A54" i="3"/>
  <c r="BB54" i="3" l="1"/>
  <c r="BA54" i="3"/>
  <c r="J54" i="3"/>
  <c r="CK53" i="3"/>
  <c r="CL53" i="3" s="1"/>
  <c r="BV53" i="3"/>
  <c r="BW53" i="3" s="1"/>
  <c r="BF53" i="3"/>
  <c r="BE53" i="3"/>
  <c r="BD53" i="3"/>
  <c r="BG53" i="3" l="1"/>
  <c r="BH53" i="3" s="1"/>
  <c r="AR53" i="3"/>
  <c r="AD53" i="3"/>
  <c r="N53" i="3"/>
  <c r="M53" i="3"/>
  <c r="A53" i="3"/>
  <c r="BB53" i="3" l="1"/>
  <c r="BA53" i="3"/>
  <c r="J53" i="3"/>
  <c r="CK52" i="3"/>
  <c r="CL52" i="3" s="1"/>
  <c r="BV52" i="3"/>
  <c r="BW52" i="3" s="1"/>
  <c r="BF52" i="3"/>
  <c r="BE52" i="3"/>
  <c r="BD52" i="3"/>
  <c r="BG52" i="3" l="1"/>
  <c r="BH52" i="3" s="1"/>
  <c r="AR52" i="3"/>
  <c r="AD52" i="3"/>
  <c r="N52" i="3"/>
  <c r="M52" i="3"/>
  <c r="A52" i="3"/>
  <c r="BB52" i="3" l="1"/>
  <c r="BA52" i="3"/>
  <c r="J52" i="3"/>
  <c r="CK51" i="3"/>
  <c r="CL51" i="3" s="1"/>
  <c r="BV51" i="3"/>
  <c r="BW51" i="3" s="1"/>
  <c r="BF51" i="3"/>
  <c r="BE51" i="3"/>
  <c r="BD51" i="3"/>
  <c r="BG51" i="3" s="1"/>
  <c r="BH51" i="3" s="1"/>
  <c r="AR51" i="3" l="1"/>
  <c r="AD51" i="3"/>
  <c r="N51" i="3"/>
  <c r="M51" i="3"/>
  <c r="A51" i="3"/>
  <c r="BB51" i="3" l="1"/>
  <c r="BA51" i="3"/>
  <c r="J51" i="3"/>
  <c r="CK50" i="3"/>
  <c r="CL50" i="3" s="1"/>
  <c r="BV50" i="3"/>
  <c r="BW50" i="3" s="1"/>
  <c r="BF50" i="3"/>
  <c r="BE50" i="3"/>
  <c r="BD50" i="3"/>
  <c r="BG50" i="3" l="1"/>
  <c r="BH50" i="3" s="1"/>
  <c r="AR50" i="3"/>
  <c r="AD50" i="3"/>
  <c r="N50" i="3"/>
  <c r="M50" i="3"/>
  <c r="A50" i="3"/>
  <c r="BB50" i="3" l="1"/>
  <c r="BA50" i="3"/>
  <c r="J50" i="3"/>
  <c r="CK49" i="3"/>
  <c r="CL49" i="3" s="1"/>
  <c r="BV49" i="3"/>
  <c r="BW49" i="3" s="1"/>
  <c r="BF49" i="3"/>
  <c r="BE49" i="3"/>
  <c r="BD49" i="3"/>
  <c r="BG49" i="3" l="1"/>
  <c r="BH49" i="3" s="1"/>
  <c r="AR49" i="3"/>
  <c r="AD49" i="3"/>
  <c r="N49" i="3"/>
  <c r="M49" i="3"/>
  <c r="A49" i="3"/>
  <c r="BB49" i="3" l="1"/>
  <c r="BA49" i="3"/>
  <c r="J49" i="3"/>
  <c r="CK48" i="3"/>
  <c r="CL48" i="3" s="1"/>
  <c r="BV48" i="3"/>
  <c r="BW48" i="3" s="1"/>
  <c r="BF48" i="3"/>
  <c r="BE48" i="3"/>
  <c r="BD48" i="3"/>
  <c r="BG48" i="3" l="1"/>
  <c r="BH48" i="3" s="1"/>
  <c r="AR48" i="3"/>
  <c r="AD48" i="3"/>
  <c r="N48" i="3"/>
  <c r="M48" i="3"/>
  <c r="A48" i="3"/>
  <c r="BB48" i="3" l="1"/>
  <c r="BA48" i="3"/>
  <c r="J48" i="3"/>
  <c r="CK47" i="3"/>
  <c r="CL47" i="3" s="1"/>
  <c r="BV47" i="3"/>
  <c r="BW47" i="3" s="1"/>
  <c r="BF47" i="3"/>
  <c r="BE47" i="3"/>
  <c r="BD47" i="3"/>
  <c r="BG47" i="3" l="1"/>
  <c r="BH47" i="3" s="1"/>
  <c r="AR47" i="3"/>
  <c r="AD47" i="3"/>
  <c r="N47" i="3"/>
  <c r="M47" i="3"/>
  <c r="A47" i="3"/>
  <c r="BB47" i="3" l="1"/>
  <c r="BA47" i="3"/>
  <c r="J47" i="3"/>
  <c r="CK46" i="3"/>
  <c r="CL46" i="3" s="1"/>
  <c r="BV46" i="3"/>
  <c r="BW46" i="3" s="1"/>
  <c r="BF46" i="3"/>
  <c r="BE46" i="3"/>
  <c r="BD46" i="3"/>
  <c r="BG46" i="3" l="1"/>
  <c r="BH46" i="3" s="1"/>
  <c r="AR46" i="3"/>
  <c r="AD46" i="3"/>
  <c r="N46" i="3"/>
  <c r="M46" i="3"/>
  <c r="A46" i="3"/>
  <c r="BB46" i="3" l="1"/>
  <c r="BA46" i="3"/>
  <c r="J46" i="3"/>
  <c r="CK45" i="3"/>
  <c r="CL45" i="3" s="1"/>
  <c r="BV45" i="3"/>
  <c r="BW45" i="3" s="1"/>
  <c r="BF45" i="3"/>
  <c r="BE45" i="3"/>
  <c r="BD45" i="3"/>
  <c r="AR45" i="3" l="1"/>
  <c r="AD45" i="3"/>
  <c r="N45" i="3"/>
  <c r="M45" i="3"/>
  <c r="A45" i="3"/>
  <c r="AY45" i="3" l="1"/>
  <c r="BB45" i="3"/>
  <c r="BA45" i="3"/>
  <c r="J45" i="3"/>
  <c r="CK44" i="3"/>
  <c r="CL44" i="3" s="1"/>
  <c r="BV44" i="3"/>
  <c r="BW44" i="3" s="1"/>
  <c r="BF44" i="3"/>
  <c r="BE44" i="3"/>
  <c r="BD44" i="3"/>
  <c r="BG44" i="3" l="1"/>
  <c r="BH44" i="3" s="1"/>
  <c r="AR44" i="3"/>
  <c r="AD44" i="3"/>
  <c r="N44" i="3"/>
  <c r="M44" i="3"/>
  <c r="A44" i="3"/>
  <c r="BB44" i="3" l="1"/>
  <c r="BA44" i="3"/>
  <c r="J44" i="3"/>
  <c r="CK43" i="3"/>
  <c r="CL43" i="3" s="1"/>
  <c r="BV43" i="3"/>
  <c r="BW43" i="3" s="1"/>
  <c r="BF43" i="3"/>
  <c r="BE43" i="3"/>
  <c r="BD43" i="3"/>
  <c r="BG43" i="3" l="1"/>
  <c r="BH43" i="3" s="1"/>
  <c r="AR43" i="3"/>
  <c r="AD43" i="3"/>
  <c r="N43" i="3"/>
  <c r="M43" i="3"/>
  <c r="A43" i="3"/>
  <c r="BB43" i="3" l="1"/>
  <c r="BA43" i="3"/>
  <c r="J43" i="3"/>
  <c r="CK42" i="3"/>
  <c r="CL42" i="3" s="1"/>
  <c r="BV42" i="3"/>
  <c r="BW42" i="3" s="1"/>
  <c r="BF42" i="3"/>
  <c r="BE42" i="3"/>
  <c r="BD42" i="3"/>
  <c r="BG42" i="3" l="1"/>
  <c r="BH42" i="3" s="1"/>
  <c r="AR42" i="3"/>
  <c r="AD42" i="3"/>
  <c r="N42" i="3"/>
  <c r="M42" i="3"/>
  <c r="A42" i="3"/>
  <c r="BB42" i="3" l="1"/>
  <c r="BA42" i="3"/>
  <c r="J42" i="3"/>
  <c r="CK41" i="3" l="1"/>
  <c r="CL41" i="3" s="1"/>
  <c r="BV41" i="3"/>
  <c r="BW41" i="3" s="1"/>
  <c r="BF41" i="3"/>
  <c r="BE41" i="3"/>
  <c r="BD41" i="3"/>
  <c r="BG41" i="3" l="1"/>
  <c r="BH41" i="3" s="1"/>
  <c r="AR41" i="3"/>
  <c r="AD41" i="3"/>
  <c r="N41" i="3"/>
  <c r="M41" i="3"/>
  <c r="A41" i="3"/>
  <c r="BB41" i="3" l="1"/>
  <c r="BA41" i="3"/>
  <c r="J41" i="3"/>
  <c r="CK40" i="3"/>
  <c r="CL40" i="3" s="1"/>
  <c r="BV40" i="3"/>
  <c r="BW40" i="3" s="1"/>
  <c r="BF40" i="3"/>
  <c r="BE40" i="3"/>
  <c r="BD40" i="3"/>
  <c r="BG40" i="3" s="1"/>
  <c r="BH40" i="3" s="1"/>
  <c r="AR40" i="3" l="1"/>
  <c r="AD40" i="3"/>
  <c r="N40" i="3"/>
  <c r="M40" i="3"/>
  <c r="A40" i="3"/>
  <c r="BB40" i="3" l="1"/>
  <c r="BA40" i="3"/>
  <c r="J40" i="3"/>
  <c r="CK39" i="3"/>
  <c r="CL39" i="3" s="1"/>
  <c r="BV39" i="3"/>
  <c r="BW39" i="3" s="1"/>
  <c r="BF39" i="3"/>
  <c r="BE39" i="3"/>
  <c r="BD39" i="3"/>
  <c r="BG39" i="3" l="1"/>
  <c r="BH39" i="3" s="1"/>
  <c r="AR39" i="3"/>
  <c r="AD39" i="3"/>
  <c r="N39" i="3"/>
  <c r="M39" i="3"/>
  <c r="A39" i="3"/>
  <c r="BB39" i="3" l="1"/>
  <c r="BA39" i="3"/>
  <c r="J39" i="3"/>
  <c r="CK37" i="3" l="1"/>
  <c r="CL37" i="3" s="1"/>
  <c r="BV37" i="3"/>
  <c r="BW37" i="3" s="1"/>
  <c r="BF37" i="3"/>
  <c r="BE37" i="3"/>
  <c r="BD37" i="3"/>
  <c r="AD37" i="3"/>
  <c r="N37" i="3"/>
  <c r="M37" i="3"/>
  <c r="A37" i="3"/>
  <c r="BG37" i="3" l="1"/>
  <c r="BH37" i="3" s="1"/>
  <c r="BB37" i="3"/>
  <c r="BA37" i="3"/>
  <c r="J37" i="3"/>
  <c r="CK36" i="3"/>
  <c r="CL36" i="3" s="1"/>
  <c r="BV36" i="3"/>
  <c r="BW36" i="3" s="1"/>
  <c r="BF36" i="3"/>
  <c r="BE36" i="3"/>
  <c r="BD36" i="3"/>
  <c r="BG36" i="3" s="1"/>
  <c r="BH36" i="3" s="1"/>
  <c r="AR36" i="3" l="1"/>
  <c r="AD36" i="3"/>
  <c r="N36" i="3"/>
  <c r="M36" i="3"/>
  <c r="A36" i="3"/>
  <c r="BB36" i="3" l="1"/>
  <c r="BA36" i="3"/>
  <c r="J36" i="3"/>
  <c r="CK35" i="3"/>
  <c r="CL35" i="3" s="1"/>
  <c r="BV35" i="3"/>
  <c r="BW35" i="3" s="1"/>
  <c r="BF35" i="3"/>
  <c r="BE35" i="3"/>
  <c r="BD35" i="3"/>
  <c r="BG35" i="3" l="1"/>
  <c r="BH35" i="3" s="1"/>
  <c r="AR35" i="3"/>
  <c r="AD35" i="3"/>
  <c r="N35" i="3"/>
  <c r="M35" i="3"/>
  <c r="A35" i="3"/>
  <c r="BB35" i="3" l="1"/>
  <c r="BA35" i="3"/>
  <c r="J35" i="3"/>
  <c r="CK34" i="3"/>
  <c r="CL34" i="3" s="1"/>
  <c r="BW34" i="3"/>
  <c r="BF34" i="3"/>
  <c r="BE34" i="3"/>
  <c r="BD34" i="3"/>
  <c r="BG34" i="3" l="1"/>
  <c r="BH34" i="3" s="1"/>
  <c r="AR34" i="3"/>
  <c r="AD34" i="3"/>
  <c r="N34" i="3"/>
  <c r="M34" i="3"/>
  <c r="A34" i="3"/>
  <c r="BB34" i="3" l="1"/>
  <c r="J34" i="3"/>
  <c r="CK33" i="3"/>
  <c r="CL33" i="3" s="1"/>
  <c r="BV33" i="3"/>
  <c r="BW33" i="3" s="1"/>
  <c r="BF33" i="3"/>
  <c r="BE33" i="3"/>
  <c r="BD33" i="3"/>
  <c r="BG33" i="3" l="1"/>
  <c r="BH33" i="3" s="1"/>
  <c r="AR33" i="3"/>
  <c r="AD33" i="3"/>
  <c r="N33" i="3"/>
  <c r="M33" i="3"/>
  <c r="A33" i="3"/>
  <c r="AZ32" i="3"/>
  <c r="BB33" i="3" l="1"/>
  <c r="BA33" i="3"/>
  <c r="J33" i="3"/>
  <c r="CK31" i="3" l="1"/>
  <c r="CL31" i="3" s="1"/>
  <c r="BV31" i="3"/>
  <c r="BW31" i="3" s="1"/>
  <c r="BF31" i="3"/>
  <c r="BE31" i="3"/>
  <c r="BD31" i="3"/>
  <c r="BG31" i="3" l="1"/>
  <c r="BH31" i="3" s="1"/>
  <c r="AR31" i="3"/>
  <c r="AD31" i="3"/>
  <c r="N31" i="3"/>
  <c r="M31" i="3"/>
  <c r="A31" i="3"/>
  <c r="BB31" i="3" l="1"/>
  <c r="BA31" i="3"/>
  <c r="J31" i="3"/>
  <c r="BV30" i="3"/>
  <c r="BW30" i="3" s="1"/>
  <c r="BF30" i="3"/>
  <c r="BE30" i="3"/>
  <c r="BD30" i="3"/>
  <c r="BG30" i="3" s="1"/>
  <c r="BH30" i="3" s="1"/>
  <c r="AR30" i="3" l="1"/>
  <c r="AD30" i="3"/>
  <c r="N30" i="3"/>
  <c r="M30" i="3"/>
  <c r="A30" i="3"/>
  <c r="BB30" i="3" l="1"/>
  <c r="BA30" i="3"/>
  <c r="J30" i="3"/>
  <c r="CK29" i="3"/>
  <c r="CL29" i="3" s="1"/>
  <c r="BV29" i="3"/>
  <c r="BW29" i="3" s="1"/>
  <c r="BF29" i="3"/>
  <c r="BE29" i="3"/>
  <c r="BD29" i="3"/>
  <c r="BG29" i="3" l="1"/>
  <c r="BH29" i="3" s="1"/>
  <c r="AR29" i="3"/>
  <c r="AD29" i="3"/>
  <c r="N29" i="3"/>
  <c r="M29" i="3"/>
  <c r="A29" i="3"/>
  <c r="BB29" i="3" l="1"/>
  <c r="BA29" i="3"/>
  <c r="J29" i="3"/>
  <c r="CK28" i="3"/>
  <c r="CL28" i="3" s="1"/>
  <c r="BV28" i="3"/>
  <c r="BW28" i="3" s="1"/>
  <c r="BF28" i="3"/>
  <c r="BE28" i="3"/>
  <c r="BD28" i="3"/>
  <c r="BG28" i="3" l="1"/>
  <c r="BH28" i="3" s="1"/>
  <c r="AR28" i="3"/>
  <c r="AD28" i="3"/>
  <c r="N28" i="3"/>
  <c r="M28" i="3"/>
  <c r="A28" i="3"/>
  <c r="BB28" i="3" l="1"/>
  <c r="BA28" i="3"/>
  <c r="J28" i="3"/>
  <c r="CK27" i="3"/>
  <c r="CL27" i="3" s="1"/>
  <c r="BV27" i="3"/>
  <c r="BW27" i="3" s="1"/>
  <c r="BF27" i="3"/>
  <c r="BE27" i="3"/>
  <c r="BD27" i="3"/>
  <c r="BG27" i="3" l="1"/>
  <c r="BH27" i="3" s="1"/>
  <c r="AR27" i="3"/>
  <c r="AD27" i="3"/>
  <c r="N27" i="3"/>
  <c r="M27" i="3"/>
  <c r="A27" i="3"/>
  <c r="BB27" i="3" l="1"/>
  <c r="BA27" i="3"/>
  <c r="J27" i="3"/>
  <c r="BV26" i="3"/>
  <c r="BW26" i="3" s="1"/>
  <c r="BF26" i="3"/>
  <c r="BE26" i="3"/>
  <c r="BD26" i="3"/>
  <c r="AR26" i="3"/>
  <c r="AD26" i="3"/>
  <c r="N26" i="3"/>
  <c r="M26" i="3"/>
  <c r="A26" i="3"/>
  <c r="CL25" i="3"/>
  <c r="BW25" i="3"/>
  <c r="BH25" i="3"/>
  <c r="AZ25" i="3"/>
  <c r="BG26" i="3" l="1"/>
  <c r="BH26" i="3" s="1"/>
  <c r="BB26" i="3"/>
  <c r="BA26" i="3"/>
  <c r="J26" i="3"/>
  <c r="CK24" i="3"/>
  <c r="CL24" i="3" s="1"/>
  <c r="BV24" i="3"/>
  <c r="BW24" i="3" s="1"/>
  <c r="BF24" i="3"/>
  <c r="BE24" i="3"/>
  <c r="BD24" i="3"/>
  <c r="BG24" i="3" l="1"/>
  <c r="BH24" i="3" s="1"/>
  <c r="AR24" i="3"/>
  <c r="AD24" i="3"/>
  <c r="N24" i="3"/>
  <c r="M24" i="3"/>
  <c r="A24" i="3"/>
  <c r="BB24" i="3" l="1"/>
  <c r="BA24" i="3"/>
  <c r="J24" i="3"/>
  <c r="CK23" i="3"/>
  <c r="CL23" i="3" s="1"/>
  <c r="BV23" i="3"/>
  <c r="BW23" i="3" s="1"/>
  <c r="BF23" i="3"/>
  <c r="BE23" i="3"/>
  <c r="BD23" i="3"/>
  <c r="BG23" i="3" l="1"/>
  <c r="BH23" i="3" s="1"/>
  <c r="AR23" i="3"/>
  <c r="N23" i="3"/>
  <c r="M23" i="3"/>
  <c r="A23" i="3"/>
  <c r="BB23" i="3" l="1"/>
  <c r="BA23" i="3"/>
  <c r="J23" i="3"/>
  <c r="CK22" i="3"/>
  <c r="CL22" i="3" s="1"/>
  <c r="BV22" i="3"/>
  <c r="BW22" i="3" s="1"/>
  <c r="BF22" i="3"/>
  <c r="BE22" i="3"/>
  <c r="BD22" i="3"/>
  <c r="BG22" i="3" l="1"/>
  <c r="BH22" i="3" s="1"/>
  <c r="AR22" i="3"/>
  <c r="AD22" i="3"/>
  <c r="N22" i="3"/>
  <c r="M22" i="3"/>
  <c r="A22" i="3"/>
  <c r="BB22" i="3" l="1"/>
  <c r="BA22" i="3"/>
  <c r="J22" i="3"/>
  <c r="CK21" i="3" l="1"/>
  <c r="CL21" i="3" s="1"/>
  <c r="BV21" i="3"/>
  <c r="BW21" i="3" s="1"/>
  <c r="BF21" i="3"/>
  <c r="BE21" i="3"/>
  <c r="BD21" i="3"/>
  <c r="BG21" i="3" l="1"/>
  <c r="BH21" i="3" s="1"/>
  <c r="AR21" i="3"/>
  <c r="AD21" i="3"/>
  <c r="N21" i="3"/>
  <c r="M21" i="3"/>
  <c r="A21" i="3"/>
  <c r="BB21" i="3" l="1"/>
  <c r="BA21" i="3"/>
  <c r="J21" i="3"/>
  <c r="CK20" i="3"/>
  <c r="CL20" i="3" s="1"/>
  <c r="BV20" i="3"/>
  <c r="BW20" i="3" s="1"/>
  <c r="BF20" i="3"/>
  <c r="BE20" i="3"/>
  <c r="BD20" i="3"/>
  <c r="BG20" i="3" l="1"/>
  <c r="BH20" i="3" s="1"/>
  <c r="AR20" i="3"/>
  <c r="AD20" i="3"/>
  <c r="N20" i="3"/>
  <c r="M20" i="3"/>
  <c r="A20" i="3"/>
  <c r="BB20" i="3" l="1"/>
  <c r="BA20" i="3"/>
  <c r="J20" i="3"/>
  <c r="CK19" i="3"/>
  <c r="CL19" i="3" s="1"/>
  <c r="BV19" i="3"/>
  <c r="BW19" i="3" s="1"/>
  <c r="BF19" i="3"/>
  <c r="BE19" i="3"/>
  <c r="BD19" i="3"/>
  <c r="BG19" i="3" l="1"/>
  <c r="BH19" i="3" s="1"/>
  <c r="AR19" i="3"/>
  <c r="AD19" i="3"/>
  <c r="N19" i="3"/>
  <c r="M19" i="3"/>
  <c r="A19" i="3"/>
  <c r="BB19" i="3" l="1"/>
  <c r="BA19" i="3"/>
  <c r="J19" i="3"/>
  <c r="CK18" i="3"/>
  <c r="CL18" i="3" s="1"/>
  <c r="BV18" i="3"/>
  <c r="BW18" i="3" s="1"/>
  <c r="BF18" i="3"/>
  <c r="BE18" i="3"/>
  <c r="BD18" i="3"/>
  <c r="BG18" i="3" l="1"/>
  <c r="BH18" i="3" s="1"/>
  <c r="AR18" i="3"/>
  <c r="AD18" i="3"/>
  <c r="N18" i="3"/>
  <c r="M18" i="3"/>
  <c r="A18" i="3"/>
  <c r="BB18" i="3" l="1"/>
  <c r="BA18" i="3"/>
  <c r="J18" i="3"/>
  <c r="CK17" i="3"/>
  <c r="CL17" i="3" s="1"/>
  <c r="BV17" i="3"/>
  <c r="BW17" i="3" s="1"/>
  <c r="BF17" i="3"/>
  <c r="BE17" i="3"/>
  <c r="BD17" i="3"/>
  <c r="BG17" i="3" l="1"/>
  <c r="BH17" i="3" s="1"/>
  <c r="AR17" i="3"/>
  <c r="AD17" i="3"/>
  <c r="N17" i="3"/>
  <c r="M17" i="3"/>
  <c r="A17" i="3"/>
  <c r="CL16" i="3"/>
  <c r="BW16" i="3"/>
  <c r="BH16" i="3"/>
  <c r="AZ16" i="3"/>
  <c r="BB17" i="3" l="1"/>
  <c r="BA17" i="3"/>
  <c r="J17" i="3"/>
  <c r="BV15" i="3" l="1"/>
  <c r="BW15" i="3" s="1"/>
  <c r="BF15" i="3"/>
  <c r="BE15" i="3"/>
  <c r="BD15" i="3"/>
  <c r="AR15" i="3"/>
  <c r="AD15" i="3"/>
  <c r="N15" i="3"/>
  <c r="M15" i="3"/>
  <c r="A15" i="3"/>
  <c r="BG15" i="3" l="1"/>
  <c r="BH15" i="3" s="1"/>
  <c r="BB15" i="3"/>
  <c r="BA15" i="3"/>
  <c r="J15" i="3"/>
  <c r="BV14" i="3"/>
  <c r="BW14" i="3" s="1"/>
  <c r="BF14" i="3"/>
  <c r="BE14" i="3"/>
  <c r="BD14" i="3"/>
  <c r="AR14" i="3"/>
  <c r="AD14" i="3"/>
  <c r="N14" i="3"/>
  <c r="M14" i="3"/>
  <c r="A14" i="3"/>
  <c r="BG14" i="3" l="1"/>
  <c r="BH14" i="3" s="1"/>
  <c r="BB14" i="3"/>
  <c r="BA14" i="3"/>
  <c r="J14" i="3"/>
  <c r="CK13" i="3"/>
  <c r="CL13" i="3" s="1"/>
  <c r="BV13" i="3"/>
  <c r="BW13" i="3" s="1"/>
  <c r="BF13" i="3"/>
  <c r="BE13" i="3"/>
  <c r="BD13" i="3"/>
  <c r="BG13" i="3" l="1"/>
  <c r="BH13" i="3" s="1"/>
  <c r="AR13" i="3"/>
  <c r="AD13" i="3"/>
  <c r="N13" i="3"/>
  <c r="M13" i="3"/>
  <c r="A13" i="3"/>
  <c r="BB13" i="3" l="1"/>
  <c r="BA13" i="3"/>
  <c r="J13" i="3"/>
  <c r="CK12" i="3"/>
  <c r="CL12" i="3" s="1"/>
  <c r="BV12" i="3"/>
  <c r="BW12" i="3" s="1"/>
  <c r="BF12" i="3"/>
  <c r="BE12" i="3"/>
  <c r="BD12" i="3"/>
  <c r="BG12" i="3" l="1"/>
  <c r="BH12" i="3" s="1"/>
  <c r="AR12" i="3"/>
  <c r="AD12" i="3"/>
  <c r="N12" i="3"/>
  <c r="M12" i="3"/>
  <c r="A12" i="3"/>
  <c r="BB12" i="3" l="1"/>
  <c r="BA12" i="3"/>
  <c r="J12" i="3"/>
  <c r="CK11" i="3"/>
  <c r="CL11" i="3" s="1"/>
  <c r="BV11" i="3"/>
  <c r="BW11" i="3" s="1"/>
  <c r="BF11" i="3"/>
  <c r="BE11" i="3"/>
  <c r="BD11" i="3"/>
  <c r="BG11" i="3" l="1"/>
  <c r="BH11" i="3" s="1"/>
  <c r="AR11" i="3"/>
  <c r="AD11" i="3"/>
  <c r="N11" i="3"/>
  <c r="M11" i="3"/>
  <c r="A11" i="3"/>
  <c r="BB11" i="3" l="1"/>
  <c r="BA11" i="3"/>
  <c r="J11" i="3"/>
  <c r="CK10" i="3"/>
  <c r="CL10" i="3" s="1"/>
  <c r="BV10" i="3"/>
  <c r="BW10" i="3" s="1"/>
  <c r="BF10" i="3"/>
  <c r="BE10" i="3"/>
  <c r="BD10" i="3"/>
  <c r="BG10" i="3" l="1"/>
  <c r="BH10" i="3" s="1"/>
  <c r="AR10" i="3"/>
  <c r="AD10" i="3"/>
  <c r="N10" i="3"/>
  <c r="M10" i="3"/>
  <c r="A10" i="3"/>
  <c r="BB10" i="3" l="1"/>
  <c r="BA10" i="3"/>
  <c r="J10" i="3"/>
  <c r="BV9" i="3"/>
  <c r="BW9" i="3" s="1"/>
  <c r="BF9" i="3"/>
  <c r="BE9" i="3"/>
  <c r="BD9" i="3"/>
  <c r="BG9" i="3" l="1"/>
  <c r="BH9" i="3" s="1"/>
  <c r="AR9" i="3"/>
  <c r="AD9" i="3"/>
  <c r="N9" i="3"/>
  <c r="M9" i="3"/>
  <c r="A9" i="3"/>
  <c r="BB9" i="3" l="1"/>
  <c r="BA9" i="3"/>
  <c r="J9" i="3"/>
  <c r="BV8" i="3"/>
  <c r="BW8" i="3" s="1"/>
  <c r="BF8" i="3"/>
  <c r="BE8" i="3"/>
  <c r="BD8" i="3"/>
  <c r="BG8" i="3" l="1"/>
  <c r="BH8" i="3" s="1"/>
  <c r="AR8" i="3"/>
  <c r="AD8" i="3"/>
  <c r="N8" i="3"/>
  <c r="M8" i="3"/>
  <c r="A8" i="3"/>
  <c r="BB8" i="3" l="1"/>
  <c r="BA8" i="3"/>
  <c r="J8" i="3"/>
  <c r="CK7" i="3"/>
  <c r="CL7" i="3" s="1"/>
  <c r="BV7" i="3"/>
  <c r="BW7" i="3" s="1"/>
  <c r="BF7" i="3"/>
  <c r="BE7" i="3"/>
  <c r="BD7" i="3"/>
  <c r="BG7" i="3" l="1"/>
  <c r="BH7" i="3" s="1"/>
  <c r="AR7" i="3"/>
  <c r="AD7" i="3"/>
  <c r="N7" i="3"/>
  <c r="M7" i="3"/>
  <c r="A7" i="3"/>
  <c r="BB7" i="3" l="1"/>
  <c r="BA7" i="3"/>
  <c r="J7" i="3"/>
  <c r="BV6" i="3"/>
  <c r="BW6" i="3" s="1"/>
  <c r="BF6" i="3"/>
  <c r="BE6" i="3"/>
  <c r="BD6" i="3"/>
  <c r="BG6" i="3" l="1"/>
  <c r="BH6" i="3" s="1"/>
  <c r="AR6" i="3"/>
  <c r="AD6" i="3"/>
  <c r="N6" i="3"/>
  <c r="M6" i="3"/>
  <c r="A6" i="3"/>
  <c r="BB6" i="3" l="1"/>
  <c r="BA6" i="3"/>
  <c r="J6" i="3"/>
  <c r="CK5" i="3"/>
  <c r="CL5" i="3" s="1"/>
  <c r="BV5" i="3"/>
  <c r="BW5" i="3" s="1"/>
  <c r="BF5" i="3"/>
  <c r="BE5" i="3"/>
  <c r="BD5" i="3"/>
  <c r="BG5" i="3" l="1"/>
  <c r="BH5" i="3" s="1"/>
  <c r="AR5" i="3"/>
  <c r="AD5" i="3"/>
  <c r="N5" i="3"/>
  <c r="M5" i="3"/>
  <c r="A5" i="3"/>
  <c r="F1" i="3"/>
  <c r="E1" i="3"/>
  <c r="D1" i="3"/>
  <c r="C1" i="3"/>
  <c r="L98" i="2"/>
  <c r="F98" i="2"/>
  <c r="F99" i="2" s="1"/>
  <c r="E98" i="2"/>
  <c r="E99" i="2" s="1"/>
  <c r="G84" i="2"/>
  <c r="G77" i="2"/>
  <c r="G72" i="2"/>
  <c r="G68" i="2"/>
  <c r="G64" i="2"/>
  <c r="G58" i="2"/>
  <c r="G40" i="2"/>
  <c r="G34" i="2"/>
  <c r="G27" i="2"/>
  <c r="G18" i="2"/>
  <c r="G6" i="2"/>
  <c r="CO89" i="3"/>
  <c r="CO88" i="3"/>
  <c r="S93" i="3"/>
  <c r="S94" i="3"/>
  <c r="S95" i="3"/>
  <c r="Y89" i="3" l="1"/>
  <c r="Z89" i="3"/>
  <c r="AN89" i="3"/>
  <c r="K89" i="3"/>
  <c r="L89" i="3"/>
  <c r="O89" i="3" s="1"/>
  <c r="P89" i="3" s="1"/>
  <c r="AY72" i="3"/>
  <c r="AZ72" i="3" s="1"/>
  <c r="BC72" i="3"/>
  <c r="BC89" i="3"/>
  <c r="AY89" i="3"/>
  <c r="AZ89" i="3" s="1"/>
  <c r="L72" i="3"/>
  <c r="O72" i="3" s="1"/>
  <c r="P72" i="3" s="1"/>
  <c r="K72" i="3"/>
  <c r="L64" i="3"/>
  <c r="O64" i="3" s="1"/>
  <c r="P64" i="3" s="1"/>
  <c r="K64" i="3"/>
  <c r="AY64" i="3"/>
  <c r="AZ64" i="3" s="1"/>
  <c r="BC64" i="3"/>
  <c r="AY93" i="3"/>
  <c r="AZ93" i="3" s="1"/>
  <c r="BV93" i="3"/>
  <c r="BW93" i="3" s="1"/>
  <c r="CK90" i="3"/>
  <c r="CL90" i="3" s="1"/>
  <c r="CK30" i="3"/>
  <c r="CL30" i="3" s="1"/>
  <c r="CK9" i="3"/>
  <c r="CL9" i="3" s="1"/>
  <c r="CK8" i="3"/>
  <c r="CL8" i="3" s="1"/>
  <c r="CK6" i="3"/>
  <c r="CL6" i="3" s="1"/>
  <c r="Z95" i="3"/>
  <c r="Z94" i="3"/>
  <c r="Z93" i="3"/>
  <c r="K95" i="3"/>
  <c r="L95" i="3"/>
  <c r="O95" i="3" s="1"/>
  <c r="P95" i="3" s="1"/>
  <c r="AN95" i="3"/>
  <c r="AR95" i="3" s="1"/>
  <c r="BC95" i="3"/>
  <c r="AY95" i="3"/>
  <c r="AZ95" i="3" s="1"/>
  <c r="L94" i="3"/>
  <c r="O94" i="3" s="1"/>
  <c r="P94" i="3" s="1"/>
  <c r="K94" i="3"/>
  <c r="AN94" i="3"/>
  <c r="BC94" i="3"/>
  <c r="AY94" i="3"/>
  <c r="AZ94" i="3" s="1"/>
  <c r="L93" i="3"/>
  <c r="O93" i="3" s="1"/>
  <c r="P93" i="3" s="1"/>
  <c r="K93" i="3"/>
  <c r="AN93" i="3"/>
  <c r="BC93" i="3"/>
  <c r="L90" i="3"/>
  <c r="O90" i="3" s="1"/>
  <c r="P90" i="3" s="1"/>
  <c r="K90" i="3"/>
  <c r="Z90" i="3"/>
  <c r="AD90" i="3" s="1"/>
  <c r="Y90" i="3"/>
  <c r="AN90" i="3"/>
  <c r="BC90" i="3"/>
  <c r="AY90" i="3"/>
  <c r="AZ90" i="3" s="1"/>
  <c r="L88" i="3"/>
  <c r="O88" i="3" s="1"/>
  <c r="P88" i="3" s="1"/>
  <c r="K88" i="3"/>
  <c r="Z88" i="3"/>
  <c r="Y88" i="3"/>
  <c r="AN88" i="3"/>
  <c r="BC88" i="3"/>
  <c r="AY88" i="3"/>
  <c r="AZ88" i="3" s="1"/>
  <c r="CL88" i="3"/>
  <c r="L85" i="3"/>
  <c r="O85" i="3" s="1"/>
  <c r="P85" i="3" s="1"/>
  <c r="K85" i="3"/>
  <c r="BC85" i="3"/>
  <c r="AY85" i="3"/>
  <c r="AZ85" i="3" s="1"/>
  <c r="L84" i="3"/>
  <c r="O84" i="3" s="1"/>
  <c r="P84" i="3" s="1"/>
  <c r="K84" i="3"/>
  <c r="BC84" i="3"/>
  <c r="AY84" i="3"/>
  <c r="AZ84" i="3" s="1"/>
  <c r="L83" i="3"/>
  <c r="O83" i="3" s="1"/>
  <c r="P83" i="3" s="1"/>
  <c r="K83" i="3"/>
  <c r="AY83" i="3"/>
  <c r="AZ83" i="3" s="1"/>
  <c r="BC83" i="3"/>
  <c r="L81" i="3"/>
  <c r="O81" i="3" s="1"/>
  <c r="P81" i="3" s="1"/>
  <c r="K81" i="3"/>
  <c r="BC81" i="3"/>
  <c r="AY81" i="3"/>
  <c r="AZ81" i="3" s="1"/>
  <c r="L80" i="3"/>
  <c r="O80" i="3" s="1"/>
  <c r="P80" i="3" s="1"/>
  <c r="K80" i="3"/>
  <c r="BC80" i="3"/>
  <c r="AY80" i="3"/>
  <c r="AZ80" i="3" s="1"/>
  <c r="L77" i="3"/>
  <c r="O77" i="3" s="1"/>
  <c r="P77" i="3" s="1"/>
  <c r="K77" i="3"/>
  <c r="BC77" i="3"/>
  <c r="AY77" i="3"/>
  <c r="AZ77" i="3" s="1"/>
  <c r="L76" i="3"/>
  <c r="O76" i="3" s="1"/>
  <c r="P76" i="3" s="1"/>
  <c r="K76" i="3"/>
  <c r="BC76" i="3"/>
  <c r="AY76" i="3"/>
  <c r="AZ76" i="3" s="1"/>
  <c r="L74" i="3"/>
  <c r="O74" i="3" s="1"/>
  <c r="P74" i="3" s="1"/>
  <c r="K74" i="3"/>
  <c r="AY74" i="3"/>
  <c r="AZ74" i="3" s="1"/>
  <c r="BC74" i="3"/>
  <c r="L73" i="3"/>
  <c r="O73" i="3" s="1"/>
  <c r="P73" i="3" s="1"/>
  <c r="K73" i="3"/>
  <c r="BC73" i="3"/>
  <c r="AY73" i="3"/>
  <c r="AZ73" i="3" s="1"/>
  <c r="L71" i="3"/>
  <c r="O71" i="3" s="1"/>
  <c r="P71" i="3" s="1"/>
  <c r="K71" i="3"/>
  <c r="BC71" i="3"/>
  <c r="AY71" i="3"/>
  <c r="AZ71" i="3" s="1"/>
  <c r="CW71" i="3" s="1"/>
  <c r="CX71" i="3" s="1"/>
  <c r="L69" i="3"/>
  <c r="O69" i="3" s="1"/>
  <c r="P69" i="3" s="1"/>
  <c r="K69" i="3"/>
  <c r="BC69" i="3"/>
  <c r="AY69" i="3"/>
  <c r="AZ69" i="3" s="1"/>
  <c r="L68" i="3"/>
  <c r="O68" i="3" s="1"/>
  <c r="P68" i="3" s="1"/>
  <c r="K68" i="3"/>
  <c r="AD68" i="3"/>
  <c r="BC68" i="3"/>
  <c r="AY68" i="3"/>
  <c r="AZ68" i="3" s="1"/>
  <c r="L67" i="3"/>
  <c r="O67" i="3" s="1"/>
  <c r="P67" i="3" s="1"/>
  <c r="K67" i="3"/>
  <c r="AD67" i="3"/>
  <c r="BC67" i="3"/>
  <c r="AY67" i="3"/>
  <c r="AZ67" i="3" s="1"/>
  <c r="L65" i="3"/>
  <c r="O65" i="3" s="1"/>
  <c r="P65" i="3" s="1"/>
  <c r="K65" i="3"/>
  <c r="BC65" i="3"/>
  <c r="AY65" i="3"/>
  <c r="AZ65" i="3" s="1"/>
  <c r="L63" i="3"/>
  <c r="O63" i="3" s="1"/>
  <c r="P63" i="3" s="1"/>
  <c r="K63" i="3"/>
  <c r="BC63" i="3"/>
  <c r="AY63" i="3"/>
  <c r="AZ63" i="3" s="1"/>
  <c r="L61" i="3"/>
  <c r="O61" i="3" s="1"/>
  <c r="P61" i="3" s="1"/>
  <c r="K61" i="3"/>
  <c r="BC61" i="3"/>
  <c r="AY61" i="3"/>
  <c r="AZ61" i="3" s="1"/>
  <c r="L60" i="3"/>
  <c r="O60" i="3" s="1"/>
  <c r="P60" i="3" s="1"/>
  <c r="K60" i="3"/>
  <c r="BC60" i="3"/>
  <c r="AY60" i="3"/>
  <c r="AZ60" i="3" s="1"/>
  <c r="L59" i="3"/>
  <c r="O59" i="3" s="1"/>
  <c r="P59" i="3" s="1"/>
  <c r="K59" i="3"/>
  <c r="BC59" i="3"/>
  <c r="AY59" i="3"/>
  <c r="AZ59" i="3" s="1"/>
  <c r="L58" i="3"/>
  <c r="O58" i="3" s="1"/>
  <c r="P58" i="3" s="1"/>
  <c r="K58" i="3"/>
  <c r="BC58" i="3"/>
  <c r="AY58" i="3"/>
  <c r="AZ58" i="3" s="1"/>
  <c r="L57" i="3"/>
  <c r="O57" i="3" s="1"/>
  <c r="P57" i="3" s="1"/>
  <c r="K57" i="3"/>
  <c r="BC57" i="3"/>
  <c r="AY57" i="3"/>
  <c r="AZ57" i="3" s="1"/>
  <c r="K55" i="3"/>
  <c r="L55" i="3"/>
  <c r="O55" i="3" s="1"/>
  <c r="P55" i="3" s="1"/>
  <c r="BC55" i="3"/>
  <c r="AY55" i="3"/>
  <c r="AZ55" i="3" s="1"/>
  <c r="L54" i="3"/>
  <c r="O54" i="3" s="1"/>
  <c r="P54" i="3" s="1"/>
  <c r="K54" i="3"/>
  <c r="BC54" i="3"/>
  <c r="AY54" i="3"/>
  <c r="AZ54" i="3" s="1"/>
  <c r="L53" i="3"/>
  <c r="O53" i="3" s="1"/>
  <c r="P53" i="3" s="1"/>
  <c r="K53" i="3"/>
  <c r="BC53" i="3"/>
  <c r="AY53" i="3"/>
  <c r="AZ53" i="3" s="1"/>
  <c r="L52" i="3"/>
  <c r="O52" i="3" s="1"/>
  <c r="P52" i="3" s="1"/>
  <c r="K52" i="3"/>
  <c r="BC52" i="3"/>
  <c r="AY52" i="3"/>
  <c r="AZ52" i="3" s="1"/>
  <c r="L51" i="3"/>
  <c r="O51" i="3" s="1"/>
  <c r="P51" i="3" s="1"/>
  <c r="K51" i="3"/>
  <c r="BC51" i="3"/>
  <c r="AY51" i="3"/>
  <c r="AZ51" i="3" s="1"/>
  <c r="K50" i="3"/>
  <c r="L50" i="3"/>
  <c r="O50" i="3" s="1"/>
  <c r="P50" i="3" s="1"/>
  <c r="BC50" i="3"/>
  <c r="AY50" i="3"/>
  <c r="AZ50" i="3" s="1"/>
  <c r="L49" i="3"/>
  <c r="O49" i="3" s="1"/>
  <c r="P49" i="3" s="1"/>
  <c r="K49" i="3"/>
  <c r="BC49" i="3"/>
  <c r="AY49" i="3"/>
  <c r="AZ49" i="3" s="1"/>
  <c r="L48" i="3"/>
  <c r="O48" i="3" s="1"/>
  <c r="P48" i="3" s="1"/>
  <c r="K48" i="3"/>
  <c r="BC48" i="3"/>
  <c r="AY48" i="3"/>
  <c r="AZ48" i="3" s="1"/>
  <c r="L47" i="3"/>
  <c r="O47" i="3" s="1"/>
  <c r="P47" i="3" s="1"/>
  <c r="K47" i="3"/>
  <c r="BC47" i="3"/>
  <c r="AY47" i="3"/>
  <c r="AZ47" i="3" s="1"/>
  <c r="L46" i="3"/>
  <c r="O46" i="3" s="1"/>
  <c r="P46" i="3" s="1"/>
  <c r="K46" i="3"/>
  <c r="BC46" i="3"/>
  <c r="AY46" i="3"/>
  <c r="AZ46" i="3" s="1"/>
  <c r="L45" i="3"/>
  <c r="O45" i="3" s="1"/>
  <c r="P45" i="3" s="1"/>
  <c r="K45" i="3"/>
  <c r="BC45" i="3"/>
  <c r="BG45" i="3" s="1"/>
  <c r="BH45" i="3" s="1"/>
  <c r="AZ45" i="3"/>
  <c r="L44" i="3"/>
  <c r="O44" i="3" s="1"/>
  <c r="P44" i="3" s="1"/>
  <c r="K44" i="3"/>
  <c r="BC44" i="3"/>
  <c r="AY44" i="3"/>
  <c r="AZ44" i="3" s="1"/>
  <c r="L43" i="3"/>
  <c r="O43" i="3" s="1"/>
  <c r="P43" i="3" s="1"/>
  <c r="K43" i="3"/>
  <c r="BC43" i="3"/>
  <c r="AY43" i="3"/>
  <c r="AZ43" i="3" s="1"/>
  <c r="L42" i="3"/>
  <c r="O42" i="3" s="1"/>
  <c r="P42" i="3" s="1"/>
  <c r="K42" i="3"/>
  <c r="BC42" i="3"/>
  <c r="AY42" i="3"/>
  <c r="AZ42" i="3" s="1"/>
  <c r="L41" i="3"/>
  <c r="O41" i="3" s="1"/>
  <c r="P41" i="3" s="1"/>
  <c r="K41" i="3"/>
  <c r="BC41" i="3"/>
  <c r="AY41" i="3"/>
  <c r="AZ41" i="3" s="1"/>
  <c r="L40" i="3"/>
  <c r="O40" i="3" s="1"/>
  <c r="P40" i="3" s="1"/>
  <c r="K40" i="3"/>
  <c r="BC40" i="3"/>
  <c r="AY40" i="3"/>
  <c r="AZ40" i="3" s="1"/>
  <c r="L39" i="3"/>
  <c r="O39" i="3" s="1"/>
  <c r="P39" i="3" s="1"/>
  <c r="K39" i="3"/>
  <c r="BC39" i="3"/>
  <c r="AY39" i="3"/>
  <c r="AZ39" i="3" s="1"/>
  <c r="L37" i="3"/>
  <c r="O37" i="3" s="1"/>
  <c r="P37" i="3" s="1"/>
  <c r="K37" i="3"/>
  <c r="AR37" i="3"/>
  <c r="BC37" i="3"/>
  <c r="AY37" i="3"/>
  <c r="AZ37" i="3" s="1"/>
  <c r="L36" i="3"/>
  <c r="O36" i="3" s="1"/>
  <c r="P36" i="3" s="1"/>
  <c r="K36" i="3"/>
  <c r="BC36" i="3"/>
  <c r="AY36" i="3"/>
  <c r="AZ36" i="3" s="1"/>
  <c r="L35" i="3"/>
  <c r="O35" i="3" s="1"/>
  <c r="P35" i="3" s="1"/>
  <c r="K35" i="3"/>
  <c r="BC35" i="3"/>
  <c r="AY35" i="3"/>
  <c r="AZ35" i="3" s="1"/>
  <c r="L34" i="3"/>
  <c r="O34" i="3" s="1"/>
  <c r="P34" i="3" s="1"/>
  <c r="K34" i="3"/>
  <c r="BC34" i="3"/>
  <c r="AY34" i="3"/>
  <c r="AZ34" i="3" s="1"/>
  <c r="L33" i="3"/>
  <c r="O33" i="3" s="1"/>
  <c r="P33" i="3" s="1"/>
  <c r="K33" i="3"/>
  <c r="BC33" i="3"/>
  <c r="AY33" i="3"/>
  <c r="AZ33" i="3" s="1"/>
  <c r="K31" i="3"/>
  <c r="L31" i="3"/>
  <c r="O31" i="3" s="1"/>
  <c r="P31" i="3" s="1"/>
  <c r="BC31" i="3"/>
  <c r="AY31" i="3"/>
  <c r="AZ31" i="3" s="1"/>
  <c r="L30" i="3"/>
  <c r="O30" i="3" s="1"/>
  <c r="P30" i="3" s="1"/>
  <c r="K30" i="3"/>
  <c r="AY30" i="3"/>
  <c r="AZ30" i="3" s="1"/>
  <c r="BC30" i="3"/>
  <c r="L29" i="3"/>
  <c r="O29" i="3" s="1"/>
  <c r="P29" i="3" s="1"/>
  <c r="K29" i="3"/>
  <c r="BC29" i="3"/>
  <c r="AY29" i="3"/>
  <c r="AZ29" i="3" s="1"/>
  <c r="K28" i="3"/>
  <c r="L28" i="3"/>
  <c r="O28" i="3" s="1"/>
  <c r="P28" i="3" s="1"/>
  <c r="BC28" i="3"/>
  <c r="AY28" i="3"/>
  <c r="AZ28" i="3" s="1"/>
  <c r="L27" i="3"/>
  <c r="O27" i="3" s="1"/>
  <c r="P27" i="3" s="1"/>
  <c r="K27" i="3"/>
  <c r="AY27" i="3"/>
  <c r="AZ27" i="3" s="1"/>
  <c r="BC27" i="3"/>
  <c r="L26" i="3"/>
  <c r="O26" i="3" s="1"/>
  <c r="P26" i="3" s="1"/>
  <c r="K26" i="3"/>
  <c r="BC26" i="3"/>
  <c r="AY26" i="3"/>
  <c r="AZ26" i="3" s="1"/>
  <c r="CL26" i="3"/>
  <c r="K24" i="3"/>
  <c r="L24" i="3"/>
  <c r="O24" i="3" s="1"/>
  <c r="P24" i="3" s="1"/>
  <c r="BC24" i="3"/>
  <c r="AY24" i="3"/>
  <c r="AZ24" i="3" s="1"/>
  <c r="L23" i="3"/>
  <c r="O23" i="3" s="1"/>
  <c r="P23" i="3" s="1"/>
  <c r="K23" i="3"/>
  <c r="AD23" i="3"/>
  <c r="BC23" i="3"/>
  <c r="AY23" i="3"/>
  <c r="AZ23" i="3" s="1"/>
  <c r="L22" i="3"/>
  <c r="O22" i="3" s="1"/>
  <c r="P22" i="3" s="1"/>
  <c r="K22" i="3"/>
  <c r="BC22" i="3"/>
  <c r="AY22" i="3"/>
  <c r="AZ22" i="3" s="1"/>
  <c r="K21" i="3"/>
  <c r="L21" i="3"/>
  <c r="O21" i="3" s="1"/>
  <c r="P21" i="3" s="1"/>
  <c r="AY21" i="3"/>
  <c r="AZ21" i="3" s="1"/>
  <c r="BC21" i="3"/>
  <c r="L20" i="3"/>
  <c r="O20" i="3" s="1"/>
  <c r="P20" i="3" s="1"/>
  <c r="K20" i="3"/>
  <c r="BC20" i="3"/>
  <c r="AY20" i="3"/>
  <c r="AZ20" i="3" s="1"/>
  <c r="L19" i="3"/>
  <c r="O19" i="3" s="1"/>
  <c r="P19" i="3" s="1"/>
  <c r="K19" i="3"/>
  <c r="BC19" i="3"/>
  <c r="AY19" i="3"/>
  <c r="AZ19" i="3" s="1"/>
  <c r="K18" i="3"/>
  <c r="L18" i="3"/>
  <c r="O18" i="3" s="1"/>
  <c r="P18" i="3" s="1"/>
  <c r="AY18" i="3"/>
  <c r="AZ18" i="3" s="1"/>
  <c r="BC18" i="3"/>
  <c r="L17" i="3"/>
  <c r="O17" i="3" s="1"/>
  <c r="P17" i="3" s="1"/>
  <c r="K17" i="3"/>
  <c r="BC17" i="3"/>
  <c r="AY17" i="3"/>
  <c r="AZ17" i="3" s="1"/>
  <c r="L15" i="3"/>
  <c r="O15" i="3" s="1"/>
  <c r="P15" i="3" s="1"/>
  <c r="K15" i="3"/>
  <c r="BC15" i="3"/>
  <c r="AY15" i="3"/>
  <c r="AZ15" i="3" s="1"/>
  <c r="CL15" i="3"/>
  <c r="L14" i="3"/>
  <c r="O14" i="3" s="1"/>
  <c r="P14" i="3" s="1"/>
  <c r="K14" i="3"/>
  <c r="BC14" i="3"/>
  <c r="AY14" i="3"/>
  <c r="AZ14" i="3" s="1"/>
  <c r="CL14" i="3"/>
  <c r="L13" i="3"/>
  <c r="O13" i="3" s="1"/>
  <c r="P13" i="3" s="1"/>
  <c r="K13" i="3"/>
  <c r="BC13" i="3"/>
  <c r="AY13" i="3"/>
  <c r="AZ13" i="3" s="1"/>
  <c r="L12" i="3"/>
  <c r="O12" i="3" s="1"/>
  <c r="P12" i="3" s="1"/>
  <c r="K12" i="3"/>
  <c r="BC12" i="3"/>
  <c r="AY12" i="3"/>
  <c r="AZ12" i="3" s="1"/>
  <c r="L11" i="3"/>
  <c r="O11" i="3" s="1"/>
  <c r="P11" i="3" s="1"/>
  <c r="K11" i="3"/>
  <c r="AY11" i="3"/>
  <c r="AZ11" i="3" s="1"/>
  <c r="BC11" i="3"/>
  <c r="L10" i="3"/>
  <c r="O10" i="3" s="1"/>
  <c r="P10" i="3" s="1"/>
  <c r="K10" i="3"/>
  <c r="BC10" i="3"/>
  <c r="AY10" i="3"/>
  <c r="AZ10" i="3" s="1"/>
  <c r="L9" i="3"/>
  <c r="O9" i="3" s="1"/>
  <c r="P9" i="3" s="1"/>
  <c r="K9" i="3"/>
  <c r="BC9" i="3"/>
  <c r="AY9" i="3"/>
  <c r="AZ9" i="3" s="1"/>
  <c r="L8" i="3"/>
  <c r="O8" i="3" s="1"/>
  <c r="P8" i="3" s="1"/>
  <c r="K8" i="3"/>
  <c r="BC8" i="3"/>
  <c r="AY8" i="3"/>
  <c r="AZ8" i="3" s="1"/>
  <c r="L7" i="3"/>
  <c r="O7" i="3" s="1"/>
  <c r="P7" i="3" s="1"/>
  <c r="K7" i="3"/>
  <c r="BC7" i="3"/>
  <c r="AY7" i="3"/>
  <c r="AZ7" i="3" s="1"/>
  <c r="K6" i="3"/>
  <c r="L6" i="3"/>
  <c r="O6" i="3" s="1"/>
  <c r="P6" i="3" s="1"/>
  <c r="BC6" i="3"/>
  <c r="AY6" i="3"/>
  <c r="AZ6" i="3" s="1"/>
  <c r="BC5" i="3"/>
  <c r="AY5" i="3"/>
  <c r="AZ5" i="3" s="1"/>
  <c r="BB5" i="3"/>
  <c r="BA5" i="3"/>
  <c r="L5" i="3"/>
  <c r="O5" i="3" s="1"/>
  <c r="P5" i="3" s="1"/>
  <c r="K5" i="3"/>
  <c r="J5" i="3"/>
  <c r="G98" i="2"/>
  <c r="G99" i="2" s="1"/>
  <c r="H18" i="2" s="1"/>
  <c r="CW85" i="3" l="1"/>
  <c r="CX85" i="3" s="1"/>
  <c r="CW76" i="3"/>
  <c r="CX76" i="3" s="1"/>
  <c r="CW10" i="3"/>
  <c r="CX10" i="3" s="1"/>
  <c r="CW37" i="3"/>
  <c r="CX37" i="3" s="1"/>
  <c r="CW18" i="3"/>
  <c r="CX18" i="3" s="1"/>
  <c r="CW94" i="3"/>
  <c r="CX94" i="3" s="1"/>
  <c r="CW21" i="3"/>
  <c r="CX21" i="3" s="1"/>
  <c r="O72" i="2"/>
  <c r="S72" i="2" s="1"/>
  <c r="O11" i="2"/>
  <c r="S11" i="2" s="1"/>
  <c r="O19" i="2"/>
  <c r="S19" i="2" s="1"/>
  <c r="O95" i="2"/>
  <c r="S95" i="2" s="1"/>
  <c r="O38" i="2"/>
  <c r="S38" i="2" s="1"/>
  <c r="O77" i="2"/>
  <c r="S77" i="2" s="1"/>
  <c r="O86" i="2"/>
  <c r="S86" i="2" s="1"/>
  <c r="CW89" i="3"/>
  <c r="CX89" i="3" s="1"/>
  <c r="S90" i="2" s="1"/>
  <c r="O22" i="2"/>
  <c r="S22" i="2" s="1"/>
  <c r="CW31" i="3"/>
  <c r="CX31" i="3" s="1"/>
  <c r="CW64" i="3"/>
  <c r="CX64" i="3" s="1"/>
  <c r="O65" i="2" s="1"/>
  <c r="S65" i="2" s="1"/>
  <c r="CW34" i="3"/>
  <c r="CX34" i="3" s="1"/>
  <c r="CW72" i="3"/>
  <c r="CX72" i="3" s="1"/>
  <c r="O73" i="2" s="1"/>
  <c r="S73" i="2" s="1"/>
  <c r="CW28" i="3"/>
  <c r="CX28" i="3" s="1"/>
  <c r="CW7" i="3"/>
  <c r="CX7" i="3" s="1"/>
  <c r="CW13" i="3"/>
  <c r="CX13" i="3" s="1"/>
  <c r="CW68" i="3"/>
  <c r="CX68" i="3" s="1"/>
  <c r="CW77" i="3"/>
  <c r="CX77" i="3" s="1"/>
  <c r="CW54" i="3"/>
  <c r="CX54" i="3" s="1"/>
  <c r="CW42" i="3"/>
  <c r="CX42" i="3" s="1"/>
  <c r="CW48" i="3"/>
  <c r="CX48" i="3" s="1"/>
  <c r="CW61" i="3"/>
  <c r="CX61" i="3" s="1"/>
  <c r="CW80" i="3"/>
  <c r="CX80" i="3" s="1"/>
  <c r="CW67" i="3"/>
  <c r="CX67" i="3" s="1"/>
  <c r="CW40" i="3"/>
  <c r="CX40" i="3" s="1"/>
  <c r="CW45" i="3"/>
  <c r="CX45" i="3" s="1"/>
  <c r="CW51" i="3"/>
  <c r="CX51" i="3" s="1"/>
  <c r="CW58" i="3"/>
  <c r="CX58" i="3" s="1"/>
  <c r="CW29" i="3"/>
  <c r="CX29" i="3" s="1"/>
  <c r="CW11" i="3"/>
  <c r="CX11" i="3" s="1"/>
  <c r="CW19" i="3"/>
  <c r="CX19" i="3" s="1"/>
  <c r="CW24" i="3"/>
  <c r="CX24" i="3" s="1"/>
  <c r="CW14" i="3"/>
  <c r="CX14" i="3" s="1"/>
  <c r="CW8" i="3"/>
  <c r="CX8" i="3" s="1"/>
  <c r="CW23" i="3"/>
  <c r="CX23" i="3" s="1"/>
  <c r="CW73" i="3"/>
  <c r="CX73" i="3" s="1"/>
  <c r="CW81" i="3"/>
  <c r="CX81" i="3" s="1"/>
  <c r="CW88" i="3"/>
  <c r="CX88" i="3" s="1"/>
  <c r="CW6" i="3"/>
  <c r="CX6" i="3" s="1"/>
  <c r="CW12" i="3"/>
  <c r="CX12" i="3" s="1"/>
  <c r="CW35" i="3"/>
  <c r="CX35" i="3" s="1"/>
  <c r="CW95" i="3"/>
  <c r="CX95" i="3" s="1"/>
  <c r="CW30" i="3"/>
  <c r="CX30" i="3" s="1"/>
  <c r="CW41" i="3"/>
  <c r="CX41" i="3" s="1"/>
  <c r="CW46" i="3"/>
  <c r="CX46" i="3" s="1"/>
  <c r="CW52" i="3"/>
  <c r="CX52" i="3" s="1"/>
  <c r="CW59" i="3"/>
  <c r="CX59" i="3" s="1"/>
  <c r="CW15" i="3"/>
  <c r="CX15" i="3" s="1"/>
  <c r="CW27" i="3"/>
  <c r="CX27" i="3" s="1"/>
  <c r="CW43" i="3"/>
  <c r="CX43" i="3" s="1"/>
  <c r="CW49" i="3"/>
  <c r="CX49" i="3" s="1"/>
  <c r="CW55" i="3"/>
  <c r="CX55" i="3" s="1"/>
  <c r="CW63" i="3"/>
  <c r="CX63" i="3" s="1"/>
  <c r="CW93" i="3"/>
  <c r="CX93" i="3" s="1"/>
  <c r="CW36" i="3"/>
  <c r="CX36" i="3" s="1"/>
  <c r="CW74" i="3"/>
  <c r="CX74" i="3" s="1"/>
  <c r="CW83" i="3"/>
  <c r="CX83" i="3" s="1"/>
  <c r="CW33" i="3"/>
  <c r="CX33" i="3" s="1"/>
  <c r="CW5" i="3"/>
  <c r="CX5" i="3" s="1"/>
  <c r="CW39" i="3"/>
  <c r="CX39" i="3" s="1"/>
  <c r="CW44" i="3"/>
  <c r="CX44" i="3" s="1"/>
  <c r="CW50" i="3"/>
  <c r="CX50" i="3" s="1"/>
  <c r="CW57" i="3"/>
  <c r="CX57" i="3" s="1"/>
  <c r="CW65" i="3"/>
  <c r="CX65" i="3" s="1"/>
  <c r="CW17" i="3"/>
  <c r="CX17" i="3" s="1"/>
  <c r="CW22" i="3"/>
  <c r="CX22" i="3" s="1"/>
  <c r="CW47" i="3"/>
  <c r="CX47" i="3" s="1"/>
  <c r="CW53" i="3"/>
  <c r="CX53" i="3" s="1"/>
  <c r="CW60" i="3"/>
  <c r="CX60" i="3" s="1"/>
  <c r="CW20" i="3"/>
  <c r="CX20" i="3" s="1"/>
  <c r="CW9" i="3"/>
  <c r="CX9" i="3" s="1"/>
  <c r="CW26" i="3"/>
  <c r="CX26" i="3" s="1"/>
  <c r="CW69" i="3"/>
  <c r="CX69" i="3" s="1"/>
  <c r="CW84" i="3"/>
  <c r="CX84" i="3" s="1"/>
  <c r="CW90" i="3"/>
  <c r="CX90" i="3" s="1"/>
  <c r="H68" i="2"/>
  <c r="H84" i="2"/>
  <c r="H6" i="2"/>
  <c r="H40" i="2"/>
  <c r="H77" i="2"/>
  <c r="H72" i="2"/>
  <c r="H58" i="2"/>
  <c r="H27" i="2"/>
  <c r="O7" i="2" l="1"/>
  <c r="S7" i="2" s="1"/>
  <c r="O82" i="2"/>
  <c r="S82" i="2" s="1"/>
  <c r="O8" i="2"/>
  <c r="S8" i="2" s="1"/>
  <c r="O74" i="2"/>
  <c r="S74" i="2" s="1"/>
  <c r="O20" i="2"/>
  <c r="S20" i="2" s="1"/>
  <c r="O13" i="2"/>
  <c r="S13" i="2" s="1"/>
  <c r="O51" i="2"/>
  <c r="S51" i="2" s="1"/>
  <c r="O40" i="2"/>
  <c r="S40" i="2" s="1"/>
  <c r="O24" i="2"/>
  <c r="S24" i="2" s="1"/>
  <c r="O84" i="2"/>
  <c r="S84" i="2" s="1"/>
  <c r="O37" i="2"/>
  <c r="S37" i="2" s="1"/>
  <c r="O12" i="2"/>
  <c r="S12" i="2" s="1"/>
  <c r="O30" i="2"/>
  <c r="S30" i="2" s="1"/>
  <c r="O70" i="2"/>
  <c r="S70" i="2" s="1"/>
  <c r="O68" i="2"/>
  <c r="S68" i="2" s="1"/>
  <c r="O60" i="2"/>
  <c r="S60" i="2" s="1"/>
  <c r="O43" i="2"/>
  <c r="S43" i="2" s="1"/>
  <c r="O14" i="2"/>
  <c r="S14" i="2" s="1"/>
  <c r="O89" i="2"/>
  <c r="S89" i="2" s="1"/>
  <c r="O45" i="2"/>
  <c r="S45" i="2" s="1"/>
  <c r="O35" i="2"/>
  <c r="S35" i="2" s="1"/>
  <c r="O32" i="2"/>
  <c r="S32" i="2" s="1"/>
  <c r="O94" i="2"/>
  <c r="O64" i="2"/>
  <c r="S64" i="2" s="1"/>
  <c r="O91" i="2"/>
  <c r="S91" i="2" s="1"/>
  <c r="O85" i="2"/>
  <c r="S85" i="2" s="1"/>
  <c r="O41" i="2"/>
  <c r="S41" i="2" s="1"/>
  <c r="O16" i="2"/>
  <c r="S16" i="2" s="1"/>
  <c r="O53" i="2"/>
  <c r="S53" i="2" s="1"/>
  <c r="O47" i="2"/>
  <c r="S47" i="2" s="1"/>
  <c r="O48" i="2"/>
  <c r="S48" i="2" s="1"/>
  <c r="O55" i="2"/>
  <c r="S55" i="2" s="1"/>
  <c r="O66" i="2"/>
  <c r="S66" i="2" s="1"/>
  <c r="O6" i="2"/>
  <c r="S6" i="2" s="1"/>
  <c r="O75" i="2"/>
  <c r="O59" i="2"/>
  <c r="S59" i="2" s="1"/>
  <c r="O52" i="2"/>
  <c r="S52" i="2" s="1"/>
  <c r="O44" i="2"/>
  <c r="S44" i="2" s="1"/>
  <c r="O28" i="2"/>
  <c r="S28" i="2" s="1"/>
  <c r="O10" i="2"/>
  <c r="S10" i="2" s="1"/>
  <c r="O62" i="2"/>
  <c r="S62" i="2" s="1"/>
  <c r="O49" i="2"/>
  <c r="S49" i="2" s="1"/>
  <c r="O54" i="2"/>
  <c r="S54" i="2" s="1"/>
  <c r="O78" i="2"/>
  <c r="S78" i="2" s="1"/>
  <c r="O58" i="2"/>
  <c r="O29" i="2"/>
  <c r="S29" i="2" s="1"/>
  <c r="O34" i="2"/>
  <c r="S34" i="2" s="1"/>
  <c r="O9" i="2"/>
  <c r="S9" i="2" s="1"/>
  <c r="O15" i="2"/>
  <c r="S15" i="2" s="1"/>
  <c r="O25" i="2"/>
  <c r="S25" i="2" s="1"/>
  <c r="O56" i="2"/>
  <c r="S56" i="2" s="1"/>
  <c r="O50" i="2"/>
  <c r="S50" i="2" s="1"/>
  <c r="O46" i="2"/>
  <c r="S46" i="2" s="1"/>
  <c r="O27" i="2"/>
  <c r="S27" i="2" s="1"/>
  <c r="O81" i="2"/>
  <c r="S81" i="2" s="1"/>
  <c r="O21" i="2"/>
  <c r="S21" i="2" s="1"/>
  <c r="O61" i="2"/>
  <c r="S61" i="2" s="1"/>
  <c r="O42" i="2"/>
  <c r="S42" i="2" s="1"/>
  <c r="O31" i="2"/>
  <c r="S31" i="2" s="1"/>
  <c r="O23" i="2"/>
  <c r="S23" i="2" s="1"/>
  <c r="O18" i="2"/>
  <c r="S18" i="2" s="1"/>
  <c r="O36" i="2"/>
  <c r="S36" i="2" s="1"/>
  <c r="O69" i="2"/>
  <c r="S69" i="2" s="1"/>
  <c r="F23" i="7"/>
  <c r="J23" i="7" s="1"/>
  <c r="K23" i="7" s="1"/>
  <c r="F42" i="7"/>
  <c r="J42" i="7" s="1"/>
  <c r="K42" i="7" s="1"/>
  <c r="F35" i="7"/>
  <c r="J35" i="7" s="1"/>
  <c r="K35" i="7" s="1"/>
  <c r="F34" i="7"/>
  <c r="J34" i="7" s="1"/>
  <c r="K34" i="7" s="1"/>
  <c r="F93" i="7"/>
  <c r="J93" i="7" s="1"/>
  <c r="K93" i="7" s="1"/>
  <c r="F94" i="7"/>
  <c r="J94" i="7" s="1"/>
  <c r="K94" i="7" s="1"/>
  <c r="F47" i="7"/>
  <c r="J47" i="7" s="1"/>
  <c r="K47" i="7" s="1"/>
  <c r="F75" i="7"/>
  <c r="J75" i="7" s="1"/>
  <c r="K75" i="7" s="1"/>
  <c r="F16" i="7"/>
  <c r="J16" i="7" s="1"/>
  <c r="K16" i="7" s="1"/>
  <c r="H98" i="2"/>
  <c r="S58" i="2" l="1"/>
  <c r="T58" i="2" s="1"/>
  <c r="F63" i="7" s="1"/>
  <c r="J63" i="7" s="1"/>
  <c r="K63" i="7" s="1"/>
  <c r="S94" i="2"/>
  <c r="T94" i="2" s="1"/>
  <c r="F101" i="7" s="1"/>
  <c r="J101" i="7" s="1"/>
  <c r="K101" i="7" s="1"/>
  <c r="S75" i="2"/>
  <c r="T73" i="2" s="1"/>
  <c r="T35" i="2"/>
  <c r="T14" i="2"/>
  <c r="F13" i="7" s="1"/>
  <c r="J13" i="7" s="1"/>
  <c r="K13" i="7" s="1"/>
  <c r="T29" i="2"/>
  <c r="F30" i="7" s="1"/>
  <c r="J30" i="7" s="1"/>
  <c r="K30" i="7" s="1"/>
  <c r="T66" i="2"/>
  <c r="F70" i="7" s="1"/>
  <c r="J70" i="7" s="1"/>
  <c r="K70" i="7" s="1"/>
  <c r="T45" i="2"/>
  <c r="F50" i="7" s="1"/>
  <c r="J50" i="7" s="1"/>
  <c r="K50" i="7" s="1"/>
  <c r="T69" i="2"/>
  <c r="F73" i="7" s="1"/>
  <c r="J73" i="7" s="1"/>
  <c r="K73" i="7" s="1"/>
  <c r="F38" i="7"/>
  <c r="J38" i="7" s="1"/>
  <c r="K38" i="7" s="1"/>
  <c r="T34" i="2"/>
  <c r="F37" i="7" s="1"/>
  <c r="J37" i="7" s="1"/>
  <c r="K37" i="7" s="1"/>
  <c r="T38" i="2"/>
  <c r="F41" i="7" s="1"/>
  <c r="J41" i="7" s="1"/>
  <c r="K41" i="7" s="1"/>
  <c r="T68" i="2"/>
  <c r="F72" i="7" s="1"/>
  <c r="J72" i="7" s="1"/>
  <c r="K72" i="7" s="1"/>
  <c r="T44" i="2"/>
  <c r="F49" i="7" s="1"/>
  <c r="J49" i="7" s="1"/>
  <c r="K49" i="7" s="1"/>
  <c r="T18" i="2"/>
  <c r="T22" i="2"/>
  <c r="F22" i="7" s="1"/>
  <c r="J22" i="7" s="1"/>
  <c r="K22" i="7" s="1"/>
  <c r="T19" i="2"/>
  <c r="F19" i="7" s="1"/>
  <c r="J19" i="7" s="1"/>
  <c r="K19" i="7" s="1"/>
  <c r="T30" i="2"/>
  <c r="F31" i="7" s="1"/>
  <c r="J31" i="7" s="1"/>
  <c r="K31" i="7" s="1"/>
  <c r="T12" i="2"/>
  <c r="F11" i="7" s="1"/>
  <c r="J11" i="7" s="1"/>
  <c r="K11" i="7" s="1"/>
  <c r="T37" i="2"/>
  <c r="F40" i="7" s="1"/>
  <c r="J40" i="7" s="1"/>
  <c r="K40" i="7" s="1"/>
  <c r="T55" i="2"/>
  <c r="F60" i="7" s="1"/>
  <c r="J60" i="7" s="1"/>
  <c r="K60" i="7" s="1"/>
  <c r="T40" i="2"/>
  <c r="F44" i="7" s="1"/>
  <c r="J44" i="7" s="1"/>
  <c r="K44" i="7" s="1"/>
  <c r="T46" i="2"/>
  <c r="F51" i="7" s="1"/>
  <c r="J51" i="7" s="1"/>
  <c r="K51" i="7" s="1"/>
  <c r="T32" i="2"/>
  <c r="F33" i="7" s="1"/>
  <c r="J33" i="7" s="1"/>
  <c r="K33" i="7" s="1"/>
  <c r="T77" i="2"/>
  <c r="F83" i="7" s="1"/>
  <c r="J83" i="7" s="1"/>
  <c r="K83" i="7" s="1"/>
  <c r="T78" i="2"/>
  <c r="F84" i="7" s="1"/>
  <c r="J84" i="7" s="1"/>
  <c r="K84" i="7" s="1"/>
  <c r="T49" i="2"/>
  <c r="F54" i="7" s="1"/>
  <c r="J54" i="7" s="1"/>
  <c r="K54" i="7" s="1"/>
  <c r="T10" i="2"/>
  <c r="F9" i="7" s="1"/>
  <c r="J9" i="7" s="1"/>
  <c r="K9" i="7" s="1"/>
  <c r="T6" i="2"/>
  <c r="T11" i="2"/>
  <c r="F10" i="7" s="1"/>
  <c r="J10" i="7" s="1"/>
  <c r="K10" i="7" s="1"/>
  <c r="T24" i="2"/>
  <c r="F25" i="7" s="1"/>
  <c r="J25" i="7" s="1"/>
  <c r="K25" i="7" s="1"/>
  <c r="T27" i="2"/>
  <c r="F28" i="7" s="1"/>
  <c r="J28" i="7" s="1"/>
  <c r="K28" i="7" s="1"/>
  <c r="T53" i="2"/>
  <c r="F58" i="7" s="1"/>
  <c r="J58" i="7" s="1"/>
  <c r="K58" i="7" s="1"/>
  <c r="T20" i="2"/>
  <c r="F20" i="7" s="1"/>
  <c r="J20" i="7" s="1"/>
  <c r="K20" i="7" s="1"/>
  <c r="T8" i="2"/>
  <c r="F7" i="7" s="1"/>
  <c r="J7" i="7" s="1"/>
  <c r="K7" i="7" s="1"/>
  <c r="T89" i="2"/>
  <c r="F97" i="7" s="1"/>
  <c r="J97" i="7" s="1"/>
  <c r="K97" i="7" s="1"/>
  <c r="T48" i="2"/>
  <c r="F53" i="7" s="1"/>
  <c r="J53" i="7" s="1"/>
  <c r="K53" i="7" s="1"/>
  <c r="T51" i="2"/>
  <c r="F56" i="7" s="1"/>
  <c r="J56" i="7" s="1"/>
  <c r="K56" i="7" s="1"/>
  <c r="T50" i="2"/>
  <c r="F55" i="7" s="1"/>
  <c r="J55" i="7" s="1"/>
  <c r="K55" i="7" s="1"/>
  <c r="T56" i="2"/>
  <c r="F61" i="7" s="1"/>
  <c r="J61" i="7" s="1"/>
  <c r="K61" i="7" s="1"/>
  <c r="T91" i="2"/>
  <c r="F98" i="7" s="1"/>
  <c r="J98" i="7" s="1"/>
  <c r="K98" i="7" s="1"/>
  <c r="T82" i="2"/>
  <c r="F88" i="7" s="1"/>
  <c r="J88" i="7" s="1"/>
  <c r="K88" i="7" s="1"/>
  <c r="T54" i="2"/>
  <c r="F59" i="7" s="1"/>
  <c r="J59" i="7" s="1"/>
  <c r="K59" i="7" s="1"/>
  <c r="T43" i="2"/>
  <c r="F48" i="7" s="1"/>
  <c r="J48" i="7" s="1"/>
  <c r="K48" i="7" s="1"/>
  <c r="T28" i="2"/>
  <c r="F29" i="7" s="1"/>
  <c r="J29" i="7" s="1"/>
  <c r="K29" i="7" s="1"/>
  <c r="T36" i="2"/>
  <c r="F39" i="7" s="1"/>
  <c r="J39" i="7" s="1"/>
  <c r="K39" i="7" s="1"/>
  <c r="T70" i="2"/>
  <c r="F74" i="7" s="1"/>
  <c r="J74" i="7" s="1"/>
  <c r="K74" i="7" s="1"/>
  <c r="T52" i="2"/>
  <c r="F57" i="7" s="1"/>
  <c r="J57" i="7" s="1"/>
  <c r="K57" i="7" s="1"/>
  <c r="T23" i="2"/>
  <c r="F24" i="7" s="1"/>
  <c r="J24" i="7" s="1"/>
  <c r="K24" i="7" s="1"/>
  <c r="T31" i="2"/>
  <c r="F32" i="7" s="1"/>
  <c r="J32" i="7" s="1"/>
  <c r="K32" i="7" s="1"/>
  <c r="T42" i="2"/>
  <c r="F46" i="7" s="1"/>
  <c r="J46" i="7" s="1"/>
  <c r="K46" i="7" s="1"/>
  <c r="T86" i="2"/>
  <c r="F92" i="7" s="1"/>
  <c r="J92" i="7" s="1"/>
  <c r="K92" i="7" s="1"/>
  <c r="T95" i="2"/>
  <c r="F102" i="7" s="1"/>
  <c r="J102" i="7" s="1"/>
  <c r="K102" i="7" s="1"/>
  <c r="T96" i="2"/>
  <c r="F103" i="7" s="1"/>
  <c r="J103" i="7" s="1"/>
  <c r="K103" i="7" s="1"/>
  <c r="T84" i="2"/>
  <c r="F90" i="7" s="1"/>
  <c r="J90" i="7" s="1"/>
  <c r="K90" i="7" s="1"/>
  <c r="T21" i="2"/>
  <c r="F21" i="7" s="1"/>
  <c r="J21" i="7" s="1"/>
  <c r="K21" i="7" s="1"/>
  <c r="T81" i="2"/>
  <c r="F87" i="7" s="1"/>
  <c r="J87" i="7" s="1"/>
  <c r="K87" i="7" s="1"/>
  <c r="T47" i="2"/>
  <c r="F52" i="7" s="1"/>
  <c r="J52" i="7" s="1"/>
  <c r="K52" i="7" s="1"/>
  <c r="T13" i="2"/>
  <c r="F12" i="7" s="1"/>
  <c r="J12" i="7" s="1"/>
  <c r="K12" i="7" s="1"/>
  <c r="T16" i="2"/>
  <c r="F15" i="7" s="1"/>
  <c r="J15" i="7" s="1"/>
  <c r="K15" i="7" s="1"/>
  <c r="T41" i="2"/>
  <c r="F45" i="7" s="1"/>
  <c r="J45" i="7" s="1"/>
  <c r="K45" i="7" s="1"/>
  <c r="T25" i="2"/>
  <c r="F26" i="7" s="1"/>
  <c r="J26" i="7" s="1"/>
  <c r="K26" i="7" s="1"/>
  <c r="T85" i="2"/>
  <c r="F91" i="7" s="1"/>
  <c r="J91" i="7" s="1"/>
  <c r="K91" i="7" s="1"/>
  <c r="T15" i="2"/>
  <c r="F14" i="7" s="1"/>
  <c r="J14" i="7" s="1"/>
  <c r="K14" i="7" s="1"/>
  <c r="T9" i="2"/>
  <c r="F8" i="7" s="1"/>
  <c r="J8" i="7" s="1"/>
  <c r="K8" i="7" s="1"/>
  <c r="T64" i="2"/>
  <c r="F69" i="7" s="1"/>
  <c r="J69" i="7" s="1"/>
  <c r="K69" i="7" s="1"/>
  <c r="T7" i="2"/>
  <c r="F6" i="7" s="1"/>
  <c r="J6" i="7" s="1"/>
  <c r="K6" i="7" s="1"/>
  <c r="F77" i="7"/>
  <c r="J77" i="7" s="1"/>
  <c r="K77" i="7" s="1"/>
  <c r="T60" i="2" l="1"/>
  <c r="F65" i="7" s="1"/>
  <c r="J65" i="7" s="1"/>
  <c r="K65" i="7" s="1"/>
  <c r="T62" i="2"/>
  <c r="F67" i="7" s="1"/>
  <c r="J67" i="7" s="1"/>
  <c r="K67" i="7" s="1"/>
  <c r="T61" i="2"/>
  <c r="F66" i="7" s="1"/>
  <c r="J66" i="7" s="1"/>
  <c r="K66" i="7" s="1"/>
  <c r="T59" i="2"/>
  <c r="F64" i="7" s="1"/>
  <c r="J64" i="7" s="1"/>
  <c r="K64" i="7" s="1"/>
  <c r="F5" i="7"/>
  <c r="J5" i="7" s="1"/>
  <c r="K5" i="7" s="1"/>
  <c r="L3" i="7" s="1"/>
  <c r="M2" i="7" s="1"/>
  <c r="T72" i="2"/>
  <c r="F78" i="7"/>
  <c r="J78" i="7" s="1"/>
  <c r="K78" i="7" s="1"/>
  <c r="T74" i="2"/>
  <c r="F79" i="7" s="1"/>
  <c r="J79" i="7" s="1"/>
  <c r="K79" i="7" s="1"/>
  <c r="T75" i="2"/>
  <c r="F80" i="7" s="1"/>
  <c r="J80" i="7" s="1"/>
  <c r="K80" i="7" s="1"/>
  <c r="U66" i="2"/>
  <c r="U82" i="2"/>
  <c r="U25" i="2"/>
  <c r="U16" i="2"/>
  <c r="U38" i="2"/>
  <c r="U56" i="2"/>
  <c r="F18" i="7"/>
  <c r="J18" i="7" s="1"/>
  <c r="K18" i="7" s="1"/>
  <c r="U32" i="2"/>
  <c r="U96" i="2"/>
  <c r="U70" i="2"/>
  <c r="U62" i="2" l="1"/>
  <c r="T98" i="2"/>
  <c r="U75" i="2"/>
  <c r="U98" i="2" s="1"/>
</calcChain>
</file>

<file path=xl/sharedStrings.xml><?xml version="1.0" encoding="utf-8"?>
<sst xmlns="http://schemas.openxmlformats.org/spreadsheetml/2006/main" count="360" uniqueCount="230">
  <si>
    <t>Exposition macro</t>
  </si>
  <si>
    <t>100 ou 80</t>
  </si>
  <si>
    <t>Exposition sectorielle</t>
  </si>
  <si>
    <t>allocation</t>
  </si>
  <si>
    <t>0 ou 1</t>
  </si>
  <si>
    <t>Analyse Financière</t>
  </si>
  <si>
    <t>Ratio attendus</t>
  </si>
  <si>
    <t>BARR ANR</t>
  </si>
  <si>
    <t>Titre</t>
  </si>
  <si>
    <t>Analyse réseaux sociaux</t>
  </si>
  <si>
    <t>Cointégration</t>
  </si>
  <si>
    <t>Singularité</t>
  </si>
  <si>
    <t>Secteur</t>
  </si>
  <si>
    <t>sur 10</t>
  </si>
  <si>
    <t>Poids final</t>
  </si>
  <si>
    <t>IT</t>
  </si>
  <si>
    <t>F</t>
  </si>
  <si>
    <t>CD</t>
  </si>
  <si>
    <t>HC</t>
  </si>
  <si>
    <t>Com Serv</t>
  </si>
  <si>
    <t>CS</t>
  </si>
  <si>
    <t>E</t>
  </si>
  <si>
    <t>U</t>
  </si>
  <si>
    <t>RE</t>
  </si>
  <si>
    <t>M</t>
  </si>
  <si>
    <t>Dans l'indice</t>
  </si>
  <si>
    <t>Modèle macro</t>
  </si>
  <si>
    <t>Finale</t>
  </si>
  <si>
    <t>Exposition aux titres</t>
  </si>
  <si>
    <t>Résiduel de cointégration</t>
  </si>
  <si>
    <t>Probas</t>
  </si>
  <si>
    <t>0 à 2</t>
  </si>
  <si>
    <t>-1 à 1</t>
  </si>
  <si>
    <t>-2 à 2</t>
  </si>
  <si>
    <t>Note totale</t>
  </si>
  <si>
    <t>AIZ US Equity</t>
  </si>
  <si>
    <t>CARR US Equity</t>
  </si>
  <si>
    <t>Arbitraire</t>
  </si>
  <si>
    <t>CBRE US Equity</t>
  </si>
  <si>
    <t>DOV US Equity</t>
  </si>
  <si>
    <t>EFX US Equity</t>
  </si>
  <si>
    <t>EMR US Equity</t>
  </si>
  <si>
    <t>FAST US Equity</t>
  </si>
  <si>
    <t>GOOGL US Equity</t>
  </si>
  <si>
    <t>ICE US Equity</t>
  </si>
  <si>
    <t>INTU US Equity</t>
  </si>
  <si>
    <t>J US Equity</t>
  </si>
  <si>
    <t>MAS US Equity</t>
  </si>
  <si>
    <t>MPWR US Equity</t>
  </si>
  <si>
    <t>MU US Equity</t>
  </si>
  <si>
    <t>NOW US Equity</t>
  </si>
  <si>
    <t>NXPI US Equity</t>
  </si>
  <si>
    <t>STX US Equity</t>
  </si>
  <si>
    <t>URI US Equity</t>
  </si>
  <si>
    <t>C US Equity</t>
  </si>
  <si>
    <t>MKTX US Equity</t>
  </si>
  <si>
    <t>AXP US Equity</t>
  </si>
  <si>
    <t>INVH US Equity</t>
  </si>
  <si>
    <t>HCA US Equity</t>
  </si>
  <si>
    <t>LOW US Equity</t>
  </si>
  <si>
    <t>SPX</t>
  </si>
  <si>
    <t>Intermédiaire</t>
  </si>
  <si>
    <t>Note de  gestion</t>
  </si>
  <si>
    <t xml:space="preserve"> moins 40% en novembre</t>
  </si>
  <si>
    <t>sales_rev_turn(fa_act_est_data=AE, fa_adjusted=Y, fa_period_offset=range(0, 0), fa_period_type=A)</t>
  </si>
  <si>
    <t>sales_rev_turn(fa_act_est_data=AE, fa_adjusted=Y, fa_period_type=LTM)</t>
  </si>
  <si>
    <t>SALES_REV_TURN(FA_PERIOD_TYPE=A,FA_PERIOD_OFFSET=range( start='1',end='4' ),FA_ADJUSTED=Y,FA_ACT_EST_DATA=AE)</t>
  </si>
  <si>
    <t>-1Y</t>
  </si>
  <si>
    <t>LTM</t>
  </si>
  <si>
    <t xml:space="preserve"> +1Y</t>
  </si>
  <si>
    <t xml:space="preserve"> +2Y</t>
  </si>
  <si>
    <t xml:space="preserve"> +3Y</t>
  </si>
  <si>
    <t>Revenue</t>
  </si>
  <si>
    <t>Ongoing FY</t>
  </si>
  <si>
    <t>gross_profit(fa_act_est_data=AE, fa_adjusted=Y, fa_period_offset=range(0, 0), fa_period_type=A)</t>
  </si>
  <si>
    <t>gross_profit(fa_act_est_data=AE, fa_adjusted=Y, fa_period_type=LTM)</t>
  </si>
  <si>
    <t>gross_profit(FA_PERIOD_TYPE=A,FA_PERIOD_OFFSET=range( start='1',end='4' ),FA_ADJUSTED=Y,FA_ACT_EST_DATA=AE)</t>
  </si>
  <si>
    <t>Gross Profit</t>
  </si>
  <si>
    <t>Gross Margin</t>
  </si>
  <si>
    <t>gross_margin(fa_act_est_data=AE, fa_adjusted=Y, fa_period_offset=range(0, 0), fa_period_type=A)</t>
  </si>
  <si>
    <t>gross_margin(fa_act_est_data=AE, fa_adjusted=Y, fa_period_type=LTM)</t>
  </si>
  <si>
    <t>gross_margin(FA_PERIOD_TYPE=A,FA_PERIOD_OFFSET=range( start='1',end='4' ),FA_ADJUSTED=Y,FA_ACT_EST_DATA=AE)</t>
  </si>
  <si>
    <t>Ebitda</t>
  </si>
  <si>
    <t>ebitda(fa_act_est_data=AE, fa_adjusted=Y, fa_period_offset=range(0, 0), fa_period_type=A)</t>
  </si>
  <si>
    <t>ebitda(fa_act_est_data=AE, fa_adjusted=Y, fa_period_type=LTM)</t>
  </si>
  <si>
    <t>ebitda(FA_PERIOD_TYPE=A,FA_PERIOD_OFFSET=range( start='1',end='4' ),FA_ADJUSTED=Y,FA_ACT_EST_DATA=AE)</t>
  </si>
  <si>
    <t>Ebitda Margin</t>
  </si>
  <si>
    <t>ebitda_margin(fa_act_est_data=AE, fa_adjusted=Y, fa_period_offset=range(0, 0), fa_period_type=A)</t>
  </si>
  <si>
    <t>ebitda_margin(fa_act_est_data=AE, fa_adjusted=Y, fa_period_type=LTM)</t>
  </si>
  <si>
    <t>ebitda_margin(FA_PERIOD_TYPE=A,FA_PERIOD_OFFSET=range( start='1',end='4' ),FA_ADJUSTED=Y,FA_ACT_EST_DATA=AE)</t>
  </si>
  <si>
    <t>Net Income</t>
  </si>
  <si>
    <t>EPS</t>
  </si>
  <si>
    <t>EPS Growth</t>
  </si>
  <si>
    <t>net_income(fa_act_est_data=AE, fa_adjusted=Y, fa_period_offset=range(0, 0), fa_period_type=A)</t>
  </si>
  <si>
    <t>net_income(fa_act_est_data=AE, fa_adjusted=Y, fa_period_type=LTM)</t>
  </si>
  <si>
    <t>Calculation !!!</t>
  </si>
  <si>
    <t>is_dil_eps_cont_ops(fa_act_est_data=AE, fa_period_offset=range(0, 0), fa_period_type=A)</t>
  </si>
  <si>
    <t>is_dil_eps_cont_ops(fa_act_est_data=AE, fa_period_type=LTM)</t>
  </si>
  <si>
    <t>is_dil_eps_cont_ops(FA_PERIOD_TYPE=A,FA_PERIOD_OFFSET=range( start='1',end='4' ),FA_ACT_EST_DATA=AE)</t>
  </si>
  <si>
    <t>Net Income Margin (Calculation!!!)</t>
  </si>
  <si>
    <t>Free Cash Flow</t>
  </si>
  <si>
    <t>cf_free_cash_flow(fa_act_est_data=AE, fa_period_offset=range(0, 0), fa_period_type=A)</t>
  </si>
  <si>
    <t>cf_free_cash_flow(fa_act_est_data=AE, fa_period_type=LTM)</t>
  </si>
  <si>
    <t>cf_free_cash_flow(FA_PERIOD_TYPE=A,FA_PERIOD_OFFSET=range( start='1',end='4' ),FA_ACT_EST_DATA=AE)</t>
  </si>
  <si>
    <t>return_com_eqy(fa_act_est_data=AE, fa_period_offset=range(0, 0), fa_period_type=A)</t>
  </si>
  <si>
    <t>return_com_eqy(fa_act_est_data=AE, fa_period_type=LTM)</t>
  </si>
  <si>
    <t>return_com_eqy(FA_PERIOD_TYPE=A,FA_PERIOD_OFFSET=range( start='1',end='4' ),FA_ACT_EST_DATA=AE)</t>
  </si>
  <si>
    <t>ROE</t>
  </si>
  <si>
    <t>Net Debt to Ebitda</t>
  </si>
  <si>
    <t>net_debt_to_ebitda(fa_act_est_data=AE, fa_period_offset=range(0, 0), fa_period_type=A)</t>
  </si>
  <si>
    <t>net_debt_to_ebitda(fa_act_est_data=AE, fa_period_type=LTM)</t>
  </si>
  <si>
    <t>net_debt_to_ebitda(FA_PERIOD_TYPE=A,FA_PERIOD_OFFSET=range( start='1',end='4' ),FA_ADJUSTED=Y,FA_ACT_EST_DATA=AE)</t>
  </si>
  <si>
    <t>DRSK</t>
  </si>
  <si>
    <t>rsk_bb_issuer_default</t>
  </si>
  <si>
    <t>Revenue growth (calc)</t>
  </si>
  <si>
    <t>Operating Income</t>
  </si>
  <si>
    <t>Operating Income Margin</t>
  </si>
  <si>
    <t>ebit_margin(fa_act_est_data=AE, fa_adjusted=Y, fa_period_offset=range(0, 0), fa_period_type=A)</t>
  </si>
  <si>
    <t>ebit_margin(fa_act_est_data=AE, fa_adjusted=Y, fa_period_type=LTM)</t>
  </si>
  <si>
    <t>ebit_margin(FA_PERIOD_TYPE=A,FA_PERIOD_OFFSET=range( start='1',end='4' ),FA_ADJUSTED=Y,FA_ACT_EST_DATA=AE)</t>
  </si>
  <si>
    <t>is_rent_inc(fa_period_offset=0, fa_period_type=A)</t>
  </si>
  <si>
    <t>Rental Income</t>
  </si>
  <si>
    <t>is_rent_inc(fa_period_type=LTM)</t>
  </si>
  <si>
    <t>is_rent_inc(FA_PERIOD_TYPE=A;FA_PERIOD_OFFSET=range( start='1';end='4' );FA_ACT_EST_DATA=AE)</t>
  </si>
  <si>
    <t>Rental Income Growth</t>
  </si>
  <si>
    <t>rent_inc_growth(fa_period_offset=0, fa_period_type=A)</t>
  </si>
  <si>
    <t>rent_inc_growth(fa_period_type=LTM)</t>
  </si>
  <si>
    <t>rent_inc_growth(FA_PERIOD_TYPE=A;FA_PERIOD_OFFSET=range( start='1';end='4' );FA_ACT_EST_DATA=AE)</t>
  </si>
  <si>
    <t>BB_COMPOSITE</t>
  </si>
  <si>
    <t>rating</t>
  </si>
  <si>
    <t>Net Premium Earned</t>
  </si>
  <si>
    <t>is_tot_net_prem_earn(fa_period_offset=0; FA_PERIOD_TYPE=A)</t>
  </si>
  <si>
    <t>is_tot_net_prem_earn(fa_period_type=LTM)</t>
  </si>
  <si>
    <t>is_tot_net_prem_earn(FA_PERIOD_TYPE=A;FA_PERIOD_OFFSET=range( start='1';end='4' );FA_ACT_EST_DATA=AE)</t>
  </si>
  <si>
    <t>is_oper_inc(fa_act_est_data=AE, fa_adjusted=Y, fa_period_offset=range(0, 0), fa_period_type=A)</t>
  </si>
  <si>
    <t>is_oper_inc(fa_act_est_data=AE, fa_adjusted=Y, fa_period_type=LTM)</t>
  </si>
  <si>
    <t>is_oper_inc(FA_PERIOD_TYPE=A,FA_PERIOD_OFFSET=range( start='1',end='4' ),FA_ACT_EST_DATA=AE)</t>
  </si>
  <si>
    <t>Operating Income Margin (calc)</t>
  </si>
  <si>
    <t>diluted_eps_aft_xo_items_growth(fa_act_est_data=AE, fa_adjusted=Y, fa_period_offset=range(0, 0), fa_period_type=A)</t>
  </si>
  <si>
    <t>diluted_eps_aft_xo_items_growth(fa_act_est_data=AE, fa_adjusted=Y, fa_period_type=LTM)</t>
  </si>
  <si>
    <t>diluted_eps_aft_xo_items_growth(FA_PERIOD_TYPE=A,FA_PERIOD_OFFSET=range( start='1',end='4' ),FA_ADJUSTED=Y,FA_ACT_EST_DATA=AE)</t>
  </si>
  <si>
    <t>Net Debt to Ebit</t>
  </si>
  <si>
    <t>net_debt_to_ebit(fa_act_est_data=AE, fa_period_offset=range(0, 0), fa_period_type=A)</t>
  </si>
  <si>
    <t>net_debt_to_ebit(fa_act_est_data=AE, fa_period_type=LTM)</t>
  </si>
  <si>
    <t>net_debt_to_ebit(FA_PERIOD_TYPE=A,FA_PERIOD_OFFSET=range( start='1',end='4' ),FA_ADJUSTED=Y,FA_ACT_EST_DATA=AE)</t>
  </si>
  <si>
    <t>Combined Ratio</t>
  </si>
  <si>
    <t>loss_ratio_nl(FA_PERIOD_TYPE=A,FA_PERIOD_OFFSET=range( start='1',end='4' ),FA_ACT_EST_DATA=AE)</t>
  </si>
  <si>
    <t>loss_ratio_nl(fa_act_est_data=AE, fa_period_offset=range(0, 0), fa_period_type=A)</t>
  </si>
  <si>
    <t>loss_ratio_nl(fa_act_est_data=AE, fa_period_type=LTM)</t>
  </si>
  <si>
    <t>Net Premium Earned Growth (calc)</t>
  </si>
  <si>
    <t>Net Revenue</t>
  </si>
  <si>
    <t>net_rev(fa_act_est_data=AE, fa_adjusted=Y, fa_period_offset=range(0, 0), fa_period_type=A)</t>
  </si>
  <si>
    <t>net_rev(fa_act_est_data=AE, fa_adjusted=Y, fa_period_type=LTM)</t>
  </si>
  <si>
    <t>net_rev(FA_PERIOD_TYPE=A,FA_PERIOD_OFFSET=range( start='1',end='4' ),FA_ADJUSTED=Y,FA_ACT_EST_DATA=AE)</t>
  </si>
  <si>
    <t>Profit Before Provisions</t>
  </si>
  <si>
    <t>pretax_pre_provision_profit(fa_act_est_data=AE, fa_adjusted=Y, fa_period_offset=range(0, 0), fa_period_type=A)</t>
  </si>
  <si>
    <t>pretax_pre_provision_profit(fa_act_est_data=AE, fa_adjusted=Y, fa_period_type=LTM)</t>
  </si>
  <si>
    <t>Profit Before Provisions Margin (calc)</t>
  </si>
  <si>
    <t>earn_for_common(fa_act_est_data=AE, fa_adjusted=Y, fa_period_offset=range(0, 0), fa_period_type=A)</t>
  </si>
  <si>
    <t>earn_for_common(fa_act_est_data=AE, fa_adjusted=Y, fa_period_type=LTM)</t>
  </si>
  <si>
    <t>Tier 1 Common Equity</t>
  </si>
  <si>
    <t>bs_tier1_com_equity_ratio(fa_act_est_data=AE, fa_period_offset=range(0, 0), fa_period_type=A)</t>
  </si>
  <si>
    <t>bs_tier1_com_equity_ratio(fa_act_est_data=AE, fa_period_type=LTM)</t>
  </si>
  <si>
    <t>bs_tier1_com_equity_ratio(FA_PERIOD_TYPE=A,FA_PERIOD_OFFSET=range( start='1',end='4' ),FA_ACT_EST_DATA=AE)</t>
  </si>
  <si>
    <t>average</t>
  </si>
  <si>
    <t>average growth</t>
  </si>
  <si>
    <t>score</t>
  </si>
  <si>
    <t>Score FA</t>
  </si>
  <si>
    <t>(Valorisation relative)</t>
  </si>
  <si>
    <t>SPG US Equity</t>
  </si>
  <si>
    <t>net_income(FA_PERIOD_TYPE=A,FA_PERIOD_OFFSET=range( start='1',end='4' ),FA_ACT_EST_DATA=AE)</t>
  </si>
  <si>
    <t>earn_for_common(FA_PERIOD_TYPE=A, fa_adjusted=Y, FA_PERIOD_OFFSET=range( start='1',end='4' ),FA_ACT_EST_DATA=AE)</t>
  </si>
  <si>
    <t>IND</t>
  </si>
  <si>
    <t>Cash</t>
  </si>
  <si>
    <t>AMCTEST</t>
  </si>
  <si>
    <t>AXON US Equity</t>
  </si>
  <si>
    <t>TSLA US Equity</t>
  </si>
  <si>
    <t>EBAY US Equity</t>
  </si>
  <si>
    <t>BALL US Equity</t>
  </si>
  <si>
    <t>LKQ US Equity</t>
  </si>
  <si>
    <t>GNRC US Equity</t>
  </si>
  <si>
    <t>ETR US Equity</t>
  </si>
  <si>
    <t>BKR US Equity</t>
  </si>
  <si>
    <t>WBD US Equity</t>
  </si>
  <si>
    <t>LW US Equity</t>
  </si>
  <si>
    <t>UBER US Equity</t>
  </si>
  <si>
    <t>DVA US Equity</t>
  </si>
  <si>
    <t>GRMN US Equity</t>
  </si>
  <si>
    <t>CLX US Equity</t>
  </si>
  <si>
    <t>GL US Equity</t>
  </si>
  <si>
    <t>MTCH US Equity</t>
  </si>
  <si>
    <t>LDOS US Equity</t>
  </si>
  <si>
    <t>NEM US Equity</t>
  </si>
  <si>
    <t>EQT US Equity</t>
  </si>
  <si>
    <t>LUV US Equity</t>
  </si>
  <si>
    <t>BMY US Equity</t>
  </si>
  <si>
    <t>VZ US Equity</t>
  </si>
  <si>
    <t>AES US Equity</t>
  </si>
  <si>
    <t>CSGP US Equity</t>
  </si>
  <si>
    <t>Bank</t>
  </si>
  <si>
    <t>Insurance</t>
  </si>
  <si>
    <t>Other finacials</t>
  </si>
  <si>
    <t>Reits rental</t>
  </si>
  <si>
    <t>Reits services</t>
  </si>
  <si>
    <t>CL US Equity</t>
  </si>
  <si>
    <t>INCY US Equity</t>
  </si>
  <si>
    <t>VMC US Equity</t>
  </si>
  <si>
    <t xml:space="preserve"> </t>
  </si>
  <si>
    <t>CEG US Equity</t>
  </si>
  <si>
    <t>MNST US Equity</t>
  </si>
  <si>
    <t>FMC US Equity</t>
  </si>
  <si>
    <t>Mini :</t>
  </si>
  <si>
    <t>FDX US Equity</t>
  </si>
  <si>
    <t>CPRT US Equity</t>
  </si>
  <si>
    <t>MSI US Equity</t>
  </si>
  <si>
    <t>WBA US Equity</t>
  </si>
  <si>
    <t>JKHY US Equity</t>
  </si>
  <si>
    <t>DXCM US Equity</t>
  </si>
  <si>
    <t>DRI US Equity</t>
  </si>
  <si>
    <t>MMM US Equity</t>
  </si>
  <si>
    <t>BIO US Equity</t>
  </si>
  <si>
    <t>DE US Equity</t>
  </si>
  <si>
    <t>CHTR US Equity</t>
  </si>
  <si>
    <t>CNP US Equity</t>
  </si>
  <si>
    <t>INTC US Equity</t>
  </si>
  <si>
    <t>FTNT US Equity</t>
  </si>
  <si>
    <t>BBY US Equity</t>
  </si>
  <si>
    <t>IRM US Equity</t>
  </si>
  <si>
    <t>AAPL US Equity</t>
  </si>
  <si>
    <t>LULU US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</si>
</sst>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0\ &quot;CHF&quot;"/>
    <numFmt numFmtId="165" formatCode="0.000%"/>
    <numFmt numFmtId="166" formatCode="_-* #,##0.0_-;\-* #,##0.0_-;_-* &quot;-&quot;??_-;_-@_-"/>
    <numFmt numFmtId="167" formatCode="_-* #,##0.000_-;\-* #,##0.000_-;_-* &quot;-&quot;??_-;_-@_-"/>
    <numFmt numFmtId="168" formatCode="0.000"/>
    <numFmt numFmtId="169" formatCode="_-* #,##0.0\ _C_H_F_-;\-* #,##0.0\ _C_H_F_-;_-* &quot;-&quot;?\ _C_H_F_-;_-@_-"/>
    <numFmt numFmtId="170" formatCode="_-* #,##0.00\ _C_H_F_-;\-* #,##0.00\ _C_H_F_-;_-* &quot;-&quot;??\ _C_H_F_-;_-@_-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164" fontId="0" fillId="0" borderId="0" xfId="0" applyNumberFormat="1"/>
    <xf numFmtId="43" fontId="0" fillId="0" borderId="0" xfId="1" applyFont="1"/>
    <xf numFmtId="14" fontId="0" fillId="0" borderId="0" xfId="0" applyNumberFormat="1"/>
    <xf numFmtId="165" fontId="0" fillId="0" borderId="0" xfId="2" applyNumberFormat="1" applyFont="1"/>
    <xf numFmtId="166" fontId="0" fillId="0" borderId="0" xfId="1" applyNumberFormat="1" applyFont="1"/>
    <xf numFmtId="166" fontId="0" fillId="0" borderId="0" xfId="0" applyNumberFormat="1"/>
    <xf numFmtId="166" fontId="0" fillId="0" borderId="0" xfId="1" quotePrefix="1" applyNumberFormat="1" applyFont="1"/>
    <xf numFmtId="43" fontId="0" fillId="0" borderId="0" xfId="1" applyFont="1" applyFill="1"/>
    <xf numFmtId="165" fontId="0" fillId="0" borderId="0" xfId="2" applyNumberFormat="1" applyFont="1" applyFill="1"/>
    <xf numFmtId="167" fontId="0" fillId="0" borderId="0" xfId="1" applyNumberFormat="1" applyFont="1"/>
    <xf numFmtId="168" fontId="0" fillId="0" borderId="0" xfId="1" applyNumberFormat="1" applyFont="1"/>
    <xf numFmtId="168" fontId="0" fillId="0" borderId="0" xfId="0" applyNumberFormat="1"/>
    <xf numFmtId="0" fontId="0" fillId="2" borderId="0" xfId="0" applyFill="1"/>
    <xf numFmtId="43" fontId="0" fillId="2" borderId="0" xfId="1" applyFont="1" applyFill="1"/>
    <xf numFmtId="165" fontId="0" fillId="2" borderId="0" xfId="2" applyNumberFormat="1" applyFont="1" applyFill="1"/>
    <xf numFmtId="166" fontId="0" fillId="2" borderId="0" xfId="1" applyNumberFormat="1" applyFont="1" applyFill="1"/>
    <xf numFmtId="168" fontId="0" fillId="2" borderId="0" xfId="1" applyNumberFormat="1" applyFont="1" applyFill="1"/>
    <xf numFmtId="168" fontId="0" fillId="2" borderId="0" xfId="0" applyNumberFormat="1" applyFill="1"/>
    <xf numFmtId="164" fontId="0" fillId="2" borderId="0" xfId="0" applyNumberFormat="1" applyFill="1"/>
    <xf numFmtId="43" fontId="0" fillId="2" borderId="0" xfId="1" quotePrefix="1" applyFont="1" applyFill="1"/>
    <xf numFmtId="0" fontId="0" fillId="3" borderId="0" xfId="0" applyFill="1"/>
    <xf numFmtId="43" fontId="0" fillId="3" borderId="0" xfId="1" applyFont="1" applyFill="1"/>
    <xf numFmtId="165" fontId="0" fillId="3" borderId="0" xfId="2" applyNumberFormat="1" applyFont="1" applyFill="1"/>
    <xf numFmtId="166" fontId="0" fillId="3" borderId="0" xfId="1" applyNumberFormat="1" applyFont="1" applyFill="1"/>
    <xf numFmtId="166" fontId="0" fillId="3" borderId="0" xfId="0" applyNumberFormat="1" applyFill="1"/>
    <xf numFmtId="168" fontId="0" fillId="3" borderId="0" xfId="1" applyNumberFormat="1" applyFont="1" applyFill="1"/>
    <xf numFmtId="168" fontId="0" fillId="3" borderId="0" xfId="0" applyNumberFormat="1" applyFill="1"/>
    <xf numFmtId="167" fontId="0" fillId="3" borderId="0" xfId="1" applyNumberFormat="1" applyFont="1" applyFill="1"/>
    <xf numFmtId="0" fontId="0" fillId="4" borderId="0" xfId="0" applyFill="1"/>
    <xf numFmtId="164" fontId="0" fillId="4" borderId="0" xfId="0" applyNumberFormat="1" applyFill="1"/>
    <xf numFmtId="165" fontId="0" fillId="4" borderId="0" xfId="2" applyNumberFormat="1" applyFont="1" applyFill="1"/>
    <xf numFmtId="165" fontId="0" fillId="5" borderId="0" xfId="2" applyNumberFormat="1" applyFont="1" applyFill="1"/>
    <xf numFmtId="169" fontId="0" fillId="4" borderId="0" xfId="0" applyNumberFormat="1" applyFill="1"/>
    <xf numFmtId="169" fontId="0" fillId="5" borderId="0" xfId="0" applyNumberFormat="1" applyFill="1"/>
    <xf numFmtId="0" fontId="0" fillId="6" borderId="0" xfId="0" applyFill="1"/>
    <xf numFmtId="9" fontId="0" fillId="6" borderId="0" xfId="2" applyFont="1" applyFill="1"/>
    <xf numFmtId="43" fontId="0" fillId="6" borderId="0" xfId="1" applyFont="1" applyFill="1"/>
    <xf numFmtId="170" fontId="0" fillId="6" borderId="0" xfId="0" applyNumberFormat="1" applyFill="1"/>
    <xf numFmtId="168" fontId="0" fillId="6" borderId="0" xfId="2" applyNumberFormat="1" applyFont="1" applyFill="1"/>
    <xf numFmtId="168" fontId="0" fillId="6" borderId="0" xfId="0" applyNumberFormat="1" applyFill="1"/>
    <xf numFmtId="168" fontId="0" fillId="6" borderId="0" xfId="1" applyNumberFormat="1" applyFont="1" applyFill="1"/>
    <xf numFmtId="2" fontId="0" fillId="0" borderId="0" xfId="0" applyNumberFormat="1"/>
    <xf numFmtId="1" fontId="0" fillId="0" borderId="0" xfId="1" applyNumberFormat="1" applyFont="1"/>
    <xf numFmtId="170" fontId="0" fillId="0" borderId="0" xfId="0" applyNumberFormat="1"/>
    <xf numFmtId="0" fontId="0" fillId="5" borderId="0" xfId="0" applyFill="1"/>
    <xf numFmtId="0" fontId="0" fillId="3" borderId="0" xfId="0" applyFill="1" applyAlignment="1">
      <alignment horizontal="right"/>
    </xf>
    <xf numFmtId="168" fontId="0" fillId="7" borderId="0" xfId="0" applyNumberForma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168" fontId="0" fillId="3" borderId="0" xfId="1" applyNumberFormat="1" applyFont="1" applyFill="1" applyAlignment="1">
      <alignment horizontal="center"/>
    </xf>
    <xf numFmtId="43" fontId="0" fillId="3" borderId="0" xfId="1" applyFont="1" applyFill="1" applyAlignment="1">
      <alignment horizontal="center"/>
    </xf>
    <xf numFmtId="43" fontId="0" fillId="0" borderId="0" xfId="1" applyFont="1" applyAlignment="1">
      <alignment horizontal="center"/>
    </xf>
    <xf numFmtId="166" fontId="0" fillId="0" borderId="0" xfId="1" applyNumberFormat="1" applyFont="1" applyAlignment="1">
      <alignment horizontal="center"/>
    </xf>
    <xf numFmtId="43" fontId="0" fillId="0" borderId="0" xfId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168" fontId="0" fillId="0" borderId="0" xfId="1" applyNumberFormat="1" applyFont="1" applyAlignment="1">
      <alignment horizontal="center"/>
    </xf>
    <xf numFmtId="43" fontId="0" fillId="2" borderId="0" xfId="1" applyFont="1" applyFill="1" applyAlignment="1">
      <alignment horizontal="center"/>
    </xf>
    <xf numFmtId="166" fontId="0" fillId="2" borderId="0" xfId="1" applyNumberFormat="1" applyFont="1" applyFill="1" applyAlignment="1">
      <alignment horizontal="center"/>
    </xf>
    <xf numFmtId="166" fontId="0" fillId="3" borderId="0" xfId="1" applyNumberFormat="1" applyFont="1" applyFill="1" applyAlignment="1">
      <alignment horizontal="center"/>
    </xf>
    <xf numFmtId="167" fontId="0" fillId="0" borderId="0" xfId="1" applyNumberFormat="1" applyFont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s">
        <v>#N/A Requesting Data...4249625017</v>
        <stp/>
        <stp>BQL|17156514787886538377</stp>
        <tr r="CE60" s="3"/>
      </tp>
      <tp t="s">
        <v>#N/A Requesting Data...4249499187</v>
        <stp/>
        <stp>BQL|17210916336306983491</stp>
        <tr r="AN6" s="3"/>
      </tp>
      <tp t="s">
        <v>#N/A Requesting Data...4292050650</v>
        <stp/>
        <stp>BQL|17813538338136037867</stp>
        <tr r="CM85" s="3"/>
      </tp>
      <tp t="s">
        <v>#N/A Requesting Data...4280937508</v>
        <stp/>
        <stp>BQL|15477918471636544256</stp>
        <tr r="AE74" s="3"/>
      </tp>
      <tp t="s">
        <v>#N/A Requesting Data...4292661543</v>
        <stp/>
        <stp>BQL|15833496765481603968</stp>
        <tr r="CG27" s="3"/>
      </tp>
      <tp t="s">
        <v>#N/A Requesting Data...4269392059</v>
        <stp/>
        <stp>BQL|15827883829273973349</stp>
        <tr r="S43" s="3"/>
      </tp>
      <tp t="s">
        <v>#N/A Requesting Data...4289928970</v>
        <stp/>
        <stp>BQL|11309704467418805782</stp>
        <tr r="BI58" s="3"/>
      </tp>
      <tp t="s">
        <v>#N/A Requesting Data...4267096879</v>
        <stp/>
        <stp>BQL|14041075792811081316</stp>
        <tr r="CT90" s="3"/>
      </tp>
      <tp t="s">
        <v>#N/A Requesting Data...4274029417</v>
        <stp/>
        <stp>BQL|11668733570077813992</stp>
        <tr r="Q10" s="3"/>
      </tp>
      <tp t="s">
        <v>#N/A Requesting Data...4285788882</v>
        <stp/>
        <stp>BQL|13538886847046669686</stp>
        <tr r="R27" s="3"/>
      </tp>
      <tp t="s">
        <v>#N/A Requesting Data...4292035140</v>
        <stp/>
        <stp>BQL|12221942956343544212</stp>
        <tr r="BZ57" s="3"/>
      </tp>
      <tp t="s">
        <v>#N/A Requesting Data...4265210085</v>
        <stp/>
        <stp>BQL|14091913363504613034</stp>
        <tr r="CM14" s="3"/>
      </tp>
      <tp t="s">
        <v>#N/A Requesting Data...4269043065</v>
        <stp/>
        <stp>BQL|16605086357715898961</stp>
        <tr r="C50" s="3"/>
      </tp>
      <tp t="s">
        <v>#N/A Requesting Data...4289211778</v>
        <stp/>
        <stp>BQL|13813455688519386906</stp>
        <tr r="S27" s="3"/>
      </tp>
      <tp t="s">
        <v>#N/A Requesting Data...4291764362</v>
        <stp/>
        <stp>BQL|16961922386121389983</stp>
        <tr r="S77" s="3"/>
      </tp>
      <tp t="s">
        <v>#N/A Requesting Data...4262728874</v>
        <stp/>
        <stp>BQL|13869134799663166753</stp>
        <tr r="BX15" s="3"/>
      </tp>
      <tp t="s">
        <v>#N/A Requesting Data...4285651495</v>
        <stp/>
        <stp>BQL|16010316752717244874</stp>
        <tr r="BQ76" s="3"/>
      </tp>
      <tp t="s">
        <v>#N/A Requesting Data...4274847628</v>
        <stp/>
        <stp>BQL|15989409654482236991</stp>
        <tr r="CN83" s="3"/>
      </tp>
      <tp t="s">
        <v>#N/A Requesting Data...4280030207</v>
        <stp/>
        <stp>BQL|12342834904405185046</stp>
        <tr r="Y40" s="3"/>
      </tp>
      <tp t="s">
        <v>#N/A Requesting Data...4290549504</v>
        <stp/>
        <stp>BQL|12526351937714495924</stp>
        <tr r="BX42" s="3"/>
      </tp>
      <tp t="s">
        <v>#N/A Requesting Data...4282478761</v>
        <stp/>
        <stp>BQL|18158457391853523910</stp>
        <tr r="CN22" s="3"/>
      </tp>
      <tp t="s">
        <v>#N/A Requesting Data...4278219513</v>
        <stp/>
        <stp>BQL|11605916539732609688</stp>
        <tr r="AM23" s="3"/>
      </tp>
      <tp t="s">
        <v>#N/A Requesting Data...4291914828</v>
        <stp/>
        <stp>BQL|16474820583311723818</stp>
        <tr r="CT19" s="3"/>
      </tp>
      <tp t="s">
        <v>#N/A Requesting Data...4271658103</v>
        <stp/>
        <stp>BQL|14819466523384649983</stp>
        <tr r="AF65" s="3"/>
      </tp>
      <tp t="s">
        <v>#N/A Requesting Data...4267389050</v>
        <stp/>
        <stp>BQL|14634820637488566852</stp>
        <tr r="BY54" s="3"/>
      </tp>
      <tp t="s">
        <v>#N/A Requesting Data...4290268807</v>
        <stp/>
        <stp>BQL|13100424497093202257</stp>
        <tr r="AU52" s="3"/>
      </tp>
      <tp t="s">
        <v>#N/A Requesting Data...4282085531</v>
        <stp/>
        <stp>BQL|13926752489753046078</stp>
        <tr r="Y36" s="3"/>
      </tp>
      <tp t="s">
        <v>#N/A Requesting Data...4269653250</v>
        <stp/>
        <stp>BQL|18049857090416090077</stp>
        <tr r="S74" s="3"/>
      </tp>
      <tp t="s">
        <v>#N/A Requesting Data...4287287785</v>
        <stp/>
        <stp>BQL|14472778478033911800</stp>
        <tr r="AT40" s="3"/>
      </tp>
      <tp t="s">
        <v>#N/A Requesting Data...4288851075</v>
        <stp/>
        <stp>BQL|12779509382407360741</stp>
        <tr r="AL29" s="3"/>
      </tp>
      <tp t="s">
        <v>#N/A Requesting Data...4284242945</v>
        <stp/>
        <stp>BQL|14233555079818445189</stp>
        <tr r="H98" s="7"/>
      </tp>
      <tp t="s">
        <v>#N/A Requesting Data...4272820853</v>
        <stp/>
        <stp>BQL|13073058400024293853</stp>
        <tr r="R94" s="3"/>
      </tp>
      <tp t="s">
        <v>#N/A Requesting Data...4286073969</v>
        <stp/>
        <stp>BQL|15047417237698970529</stp>
        <tr r="BX95" s="3"/>
      </tp>
      <tp t="s">
        <v>#N/A Requesting Data...4275408128</v>
        <stp/>
        <stp>BQL|12462503087825839561</stp>
        <tr r="AE19" s="3"/>
      </tp>
      <tp t="s">
        <v>#N/A Requesting Data...4284762696</v>
        <stp/>
        <stp>BQL|13483377146462123994</stp>
        <tr r="CO41" s="3"/>
      </tp>
      <tp t="s">
        <v>#N/A Requesting Data...4284534963</v>
        <stp/>
        <stp>BQL|14821253327853282852</stp>
        <tr r="AT14" s="3"/>
      </tp>
      <tp t="s">
        <v>#N/A Requesting Data...4276688926</v>
        <stp/>
        <stp>BQL|15232265775979549686</stp>
        <tr r="AE52" s="3"/>
      </tp>
      <tp t="s">
        <v>#N/A Requesting Data...4276952134</v>
        <stp/>
        <stp>BQL|13863664085997036574</stp>
        <tr r="BX33" s="3"/>
      </tp>
      <tp t="s">
        <v>#N/A Requesting Data...4293925889</v>
        <stp/>
        <stp>BQL|11496620147048599481</stp>
        <tr r="BX83" s="3"/>
      </tp>
      <tp t="s">
        <v>#N/A Requesting Data...4288254937</v>
        <stp/>
        <stp>BQL|18270190201521558737</stp>
        <tr r="BK69" s="3"/>
      </tp>
      <tp t="s">
        <v>#N/A Requesting Data...4286153004</v>
        <stp/>
        <stp>BQL|17379895628463872167</stp>
        <tr r="CN20" s="3"/>
      </tp>
      <tp t="s">
        <v>#N/A Requesting Data...4292998682</v>
        <stp/>
        <stp>BQL|15820932243313112462</stp>
        <tr r="AU80" s="3"/>
      </tp>
      <tp t="s">
        <v>#N/A Requesting Data...4282548409</v>
        <stp/>
        <stp>BQL|13043272625299425590</stp>
        <tr r="BX84" s="3"/>
      </tp>
      <tp t="s">
        <v>#N/A Requesting Data...4281871960</v>
        <stp/>
        <stp>BQL|14659163034141305898</stp>
        <tr r="S10" s="3"/>
      </tp>
      <tp t="s">
        <v>#N/A Requesting Data...4281594538</v>
        <stp/>
        <stp>BQL|15039317544489395487</stp>
        <tr r="AE43" s="3"/>
      </tp>
      <tp t="s">
        <v>#N/A Requesting Data...4284593808</v>
        <stp/>
        <stp>BQL|12873627589081987248</stp>
        <tr r="Y73" s="3"/>
      </tp>
      <tp t="s">
        <v>#N/A Requesting Data...4283274395</v>
        <stp/>
        <stp>BQL|11825942264073525236</stp>
        <tr r="CN14" s="3"/>
      </tp>
      <tp t="s">
        <v>#N/A Requesting Data...4284973281</v>
        <stp/>
        <stp>BQL|16957841175374205237</stp>
        <tr r="D37" s="3"/>
      </tp>
      <tp t="s">
        <v>#N/A Requesting Data...4285984865</v>
        <stp/>
        <stp>BQL|11884174092117293161</stp>
        <tr r="AU69" s="3"/>
      </tp>
      <tp t="s">
        <v>#N/A Requesting Data...4290192655</v>
        <stp/>
        <stp>BQL|18200798631696160533</stp>
        <tr r="CO27" s="3"/>
      </tp>
      <tp t="s">
        <v>#N/A Requesting Data...4287172478</v>
        <stp/>
        <stp>BQL|13878005084087443305</stp>
        <tr r="CN94" s="3"/>
      </tp>
      <tp t="s">
        <v>#N/A Requesting Data...4287098127</v>
        <stp/>
        <stp>BQL|10989232013705154936</stp>
        <tr r="C59" s="3"/>
      </tp>
      <tp t="s">
        <v>#N/A Requesting Data...4292064297</v>
        <stp/>
        <stp>BQL|15100582687834297370</stp>
        <tr r="CO11" s="3"/>
      </tp>
      <tp t="s">
        <v>#N/A Requesting Data...4288833122</v>
        <stp/>
        <stp>BQL|14303533533645814819</stp>
        <tr r="BR49" s="3"/>
      </tp>
      <tp t="s">
        <v>#N/A Requesting Data...4290987633</v>
        <stp/>
        <stp>BQL|12919633765229486414</stp>
        <tr r="AE41" s="3"/>
      </tp>
      <tp t="s">
        <v>#N/A Requesting Data...4290207072</v>
        <stp/>
        <stp>BQL|17383234487511832359</stp>
        <tr r="AT9" s="3"/>
      </tp>
      <tp t="s">
        <v>#N/A Requesting Data...4294414951</v>
        <stp/>
        <stp>BQL|10335157498562306570</stp>
        <tr r="CM69" s="3"/>
      </tp>
      <tp t="s">
        <v>#N/A Requesting Data...4293570599</v>
        <stp/>
        <stp>BQL|16577589460952255855</stp>
        <tr r="CT49" s="3"/>
      </tp>
      <tp t="s">
        <v>#N/A Requesting Data...4292252605</v>
        <stp/>
        <stp>BQL|17895828735494207773</stp>
        <tr r="AL72" s="3"/>
      </tp>
      <tp t="s">
        <v>#N/A Requesting Data...4293930499</v>
        <stp/>
        <stp>BQL|16341581445701206967</stp>
        <tr r="AM69" s="3"/>
      </tp>
      <tp t="s">
        <v>#N/A Requesting Data...4294146135</v>
        <stp/>
        <stp>BQL|16092159283175152429</stp>
        <tr r="CO60" s="3"/>
      </tp>
      <tp t="s">
        <v>#N/A Requesting Data...4294446578</v>
        <stp/>
        <stp>BQL|16173461051379023034</stp>
        <tr r="BP60" s="3"/>
      </tp>
      <tp t="s">
        <v>#N/A Requesting Data...4294898419</v>
        <stp/>
        <stp>BQL|16599919065375540212</stp>
        <tr r="D24" s="3"/>
      </tp>
      <tp t="s">
        <v>#N/A Requesting Data...3875150355</v>
        <stp/>
        <stp>BQL|10076852563186013630</stp>
        <tr r="BQ11" s="3"/>
      </tp>
      <tp t="s">
        <v>#N/A Requesting Data...709283227</v>
        <stp/>
        <stp>BQL|11582148592603154476</stp>
        <tr r="BK80" s="3"/>
      </tp>
      <tp t="s">
        <v>#N/A Requesting Data...443804300</v>
        <stp/>
        <stp>BQL|15761444461110443929</stp>
        <tr r="Z64" s="3"/>
      </tp>
      <tp t="s">
        <v>#N/A Requesting Data...1084638358</v>
        <stp/>
        <stp>BQL|10127919784586083907</stp>
        <tr r="Z41" s="3"/>
      </tp>
      <tp t="s">
        <v>#N/A Requesting Data...3067393313</v>
        <stp/>
        <stp>BQL|16678078886467795742</stp>
        <tr r="R63" s="3"/>
      </tp>
      <tp t="s">
        <v>#N/A Requesting Data...3444587620</v>
        <stp/>
        <stp>BQL|10492474260304508829</stp>
        <tr r="AU47" s="3"/>
      </tp>
      <tp t="s">
        <v>#N/A Requesting Data...2642045596</v>
        <stp/>
        <stp>BQL|17633853583968394149</stp>
        <tr r="S89" s="3"/>
      </tp>
      <tp t="s">
        <v>#N/A Requesting Data...663445483</v>
        <stp/>
        <stp>BQL|12372244827838308445</stp>
        <tr r="BX49" s="3"/>
      </tp>
      <tp t="s">
        <v>#N/A Requesting Data...2248968066</v>
        <stp/>
        <stp>BQL|13485249644719229213</stp>
        <tr r="C18" s="3"/>
      </tp>
      <tp t="s">
        <v>#N/A Requesting Data...1053479517</v>
        <stp/>
        <stp>BQL|15573857916220045212</stp>
        <tr r="CT14" s="3"/>
      </tp>
      <tp t="s">
        <v>#N/A Requesting Data...2218991456</v>
        <stp/>
        <stp>BQL|14814867531563045298</stp>
        <tr r="CU83" s="3"/>
      </tp>
      <tp t="s">
        <v>#N/A Requesting Data...3049225973</v>
        <stp/>
        <stp>BQL|16470090176659559689</stp>
        <tr r="BR9" s="3"/>
      </tp>
      <tp t="s">
        <v>#N/A Requesting Data...1539776655</v>
        <stp/>
        <stp>BQL|12543342481647408024</stp>
        <tr r="C94" s="3"/>
      </tp>
      <tp t="s">
        <v>#N/A Requesting Data...3586936165</v>
        <stp/>
        <stp>BQL|10150704392679350966</stp>
        <tr r="Z49" s="3"/>
      </tp>
      <tp t="s">
        <v>#N/A Requesting Data...3573305851</v>
        <stp/>
        <stp>BQL|14009362682482103332</stp>
        <tr r="C7" s="3"/>
      </tp>
      <tp t="s">
        <v>#N/A Requesting Data...3118093702</v>
        <stp/>
        <stp>BQL|17692067419628901010</stp>
        <tr r="X23" s="3"/>
      </tp>
      <tp t="s">
        <v>#N/A Requesting Data...3269123800</v>
        <stp/>
        <stp>BQL|13307059150298271051</stp>
        <tr r="BZ63" s="3"/>
      </tp>
      <tp t="s">
        <v>#N/A Requesting Data...1950208197</v>
        <stp/>
        <stp>BQL|13479809277924594672</stp>
        <tr r="BI37" s="3"/>
      </tp>
      <tp t="s">
        <v>#N/A Requesting Data...2359926511</v>
        <stp/>
        <stp>BQL|12052955310715032144</stp>
        <tr r="CT67" s="3"/>
      </tp>
      <tp t="s">
        <v>#N/A Requesting Data...2654289226</v>
        <stp/>
        <stp>BQL|10475047492674743345</stp>
        <tr r="S71" s="3"/>
      </tp>
      <tp t="s">
        <v>#N/A Requesting Data...1790181346</v>
        <stp/>
        <stp>BQL|10292509817388318277</stp>
        <tr r="AG55" s="3"/>
      </tp>
      <tp t="s">
        <v>#N/A Requesting Data...1184143848</v>
        <stp/>
        <stp>BQL|15791027795680701271</stp>
        <tr r="BP77" s="3"/>
      </tp>
      <tp t="s">
        <v>#N/A Requesting Data...1244795064</v>
        <stp/>
        <stp>BQL|17499592049349157153</stp>
        <tr r="Q90" s="3"/>
      </tp>
      <tp t="s">
        <v>#N/A Requesting Data...2448517193</v>
        <stp/>
        <stp>BQL|14480514857033064927</stp>
        <tr r="BI27" s="3"/>
      </tp>
      <tp t="s">
        <v>#N/A Requesting Data...3709364830</v>
        <stp/>
        <stp>BQL|17881778274979246091</stp>
        <tr r="CM73" s="3"/>
      </tp>
      <tp t="s">
        <v>#N/A Requesting Data...1993713507</v>
        <stp/>
        <stp>BQL|17219626585534444314</stp>
        <tr r="AL18" s="3"/>
      </tp>
      <tp t="s">
        <v>#N/A Requesting Data...1041795995</v>
        <stp/>
        <stp>BQL|12668400989367613795</stp>
        <tr r="CE58" s="3"/>
      </tp>
      <tp t="s">
        <v>#N/A Requesting Data...771675542</v>
        <stp/>
        <stp>BQL|14256150667168624562</stp>
        <tr r="Z67" s="3"/>
      </tp>
      <tp t="s">
        <v>#N/A Requesting Data...1478003041</v>
        <stp/>
        <stp>BQL|15202115734610483904</stp>
        <tr r="BK9" s="3"/>
      </tp>
      <tp t="s">
        <v>#N/A Requesting Data...3859866344</v>
        <stp/>
        <stp>BQL|12380370703058331775</stp>
        <tr r="BX35" s="3"/>
      </tp>
      <tp t="s">
        <v>#N/A Requesting Data...2135965969</v>
        <stp/>
        <stp>BQL|13239901471341617261</stp>
        <tr r="AL57" s="3"/>
      </tp>
      <tp t="s">
        <v>#N/A Requesting Data...3104096516</v>
        <stp/>
        <stp>BQL|12151599503061920806</stp>
        <tr r="Q59" s="3"/>
      </tp>
      <tp t="s">
        <v>#N/A Requesting Data...2481068865</v>
        <stp/>
        <stp>BQL|17413892136743102188</stp>
        <tr r="BR88" s="3"/>
      </tp>
      <tp t="s">
        <v>#N/A Requesting Data...2351160653</v>
        <stp/>
        <stp>BQL|13041409032153772977</stp>
        <tr r="AS26" s="3"/>
      </tp>
      <tp t="s">
        <v>#N/A Requesting Data...1388388701</v>
        <stp/>
        <stp>BQL|11373342821097245960</stp>
        <tr r="BK33" s="3"/>
      </tp>
      <tp t="s">
        <v>#N/A Requesting Data...1879822465</v>
        <stp/>
        <stp>BQL|15949693487873488616</stp>
        <tr r="BZ41" s="3"/>
      </tp>
      <tp t="s">
        <v>#N/A Requesting Data...2341790024</v>
        <stp/>
        <stp>BQL|12419154608989940428</stp>
        <tr r="AU20" s="3"/>
      </tp>
      <tp t="s">
        <v>#N/A Requesting Data...147970211</v>
        <stp/>
        <stp>BQL|15617804124701919068</stp>
        <tr r="Q6" s="3"/>
      </tp>
      <tp t="s">
        <v>#N/A Requesting Data...3740396935</v>
        <stp/>
        <stp>BQL|12898986476450391288</stp>
        <tr r="AN17" s="3"/>
      </tp>
      <tp t="s">
        <v>#N/A Requesting Data...2024728776</v>
        <stp/>
        <stp>BQL|10900223667563086905</stp>
        <tr r="Z52" s="3"/>
      </tp>
      <tp t="s">
        <v>#N/A Requesting Data...4215314214</v>
        <stp/>
        <stp>BQL|15493321415840987966</stp>
        <tr r="X15" s="3"/>
      </tp>
      <tp t="s">
        <v>#N/A Requesting Data...2677476787</v>
        <stp/>
        <stp>BQL|15799283794585517523</stp>
        <tr r="CG8" s="3"/>
      </tp>
      <tp t="s">
        <v>#N/A Requesting Data...1841715145</v>
        <stp/>
        <stp>BQL|11369560924451559985</stp>
        <tr r="CG33" s="3"/>
      </tp>
      <tp t="s">
        <v>#N/A Requesting Data...2463308010</v>
        <stp/>
        <stp>BQL|11820838626501983485</stp>
        <tr r="BZ19" s="3"/>
      </tp>
      <tp t="s">
        <v>#N/A Requesting Data...4045487607</v>
        <stp/>
        <stp>BQL|14411153144196808911</stp>
        <tr r="CE5" s="3"/>
      </tp>
      <tp t="s">
        <v>#N/A Requesting Data...3523779420</v>
        <stp/>
        <stp>BQL|10320888964929154922</stp>
        <tr r="X57" s="3"/>
      </tp>
      <tp t="s">
        <v>#N/A Requesting Data...287656748</v>
        <stp/>
        <stp>BQL|15901915979512956778</stp>
        <tr r="CN39" s="3"/>
      </tp>
      <tp t="s">
        <v>#N/A Requesting Data...2419562264</v>
        <stp/>
        <stp>BQL|13576981511333693650</stp>
        <tr r="AU77" s="3"/>
      </tp>
      <tp t="s">
        <v>#N/A Requesting Data...1380861358</v>
        <stp/>
        <stp>BQL|15270322633572545994</stp>
        <tr r="AN41" s="3"/>
      </tp>
      <tp t="s">
        <v>#N/A Requesting Data...1203178712</v>
        <stp/>
        <stp>BQL|10999399421766601983</stp>
        <tr r="CU7" s="3"/>
      </tp>
      <tp t="s">
        <v>#N/A Requesting Data...2154260030</v>
        <stp/>
        <stp>BQL|11169539099600421316</stp>
        <tr r="CU9" s="3"/>
      </tp>
      <tp t="s">
        <v>#N/A Requesting Data...779299273</v>
        <stp/>
        <stp>BQL|12644164707814158980</stp>
        <tr r="CE84" s="3"/>
      </tp>
      <tp t="s">
        <v>#N/A Requesting Data...281199739</v>
        <stp/>
        <stp>BQL|15641646701198563585</stp>
        <tr r="AT89" s="3"/>
      </tp>
      <tp t="s">
        <v>#N/A Requesting Data...4227360126</v>
        <stp/>
        <stp>BQL|11574524481607830501</stp>
        <tr r="CM89" s="3"/>
      </tp>
      <tp t="s">
        <v>#N/A Requesting Data...2016438635</v>
        <stp/>
        <stp>BQL|11361730189946253626</stp>
        <tr r="BP5" s="3"/>
      </tp>
      <tp t="s">
        <v>#N/A Requesting Data...4136514895</v>
        <stp/>
        <stp>BQL|14233273120609424380</stp>
        <tr r="CG58" s="3"/>
      </tp>
      <tp t="s">
        <v>#N/A Requesting Data...2024557590</v>
        <stp/>
        <stp>BQL|18351774876612914438</stp>
        <tr r="AE6" s="3"/>
      </tp>
      <tp t="s">
        <v>#N/A Requesting Data...2444648703</v>
        <stp/>
        <stp>BQL|13136211171979811117</stp>
        <tr r="D8" s="3"/>
      </tp>
      <tp t="s">
        <v>#N/A Requesting Data...1023366114</v>
        <stp/>
        <stp>BQL|15409687071313101946</stp>
        <tr r="BY51" s="3"/>
      </tp>
      <tp t="s">
        <v>#N/A Requesting Data...3946312806</v>
        <stp/>
        <stp>BQL|18151626500407336784</stp>
        <tr r="X19" s="3"/>
      </tp>
      <tp t="s">
        <v>#N/A Requesting Data...1046270845</v>
        <stp/>
        <stp>BQL|12715179228117023830</stp>
        <tr r="BZ50" s="3"/>
      </tp>
      <tp t="s">
        <v>#N/A Requesting Data...820754419</v>
        <stp/>
        <stp>BQL|15803066813192182876</stp>
        <tr r="AT84" s="3"/>
      </tp>
      <tp t="s">
        <v>#N/A Requesting Data...142459118</v>
        <stp/>
        <stp>BQL|17259985127280151278</stp>
        <tr r="CG50" s="3"/>
      </tp>
      <tp t="s">
        <v>#N/A Requesting Data...2546840689</v>
        <stp/>
        <stp>BQL|15544870114226909440</stp>
        <tr r="AM51" s="3"/>
      </tp>
      <tp t="s">
        <v>#N/A Requesting Data...953385009</v>
        <stp/>
        <stp>BQL|14969149535029647145</stp>
        <tr r="AT45" s="3"/>
      </tp>
      <tp t="s">
        <v>#N/A Requesting Data...3779566540</v>
        <stp/>
        <stp>BQL|18103354228700327756</stp>
        <tr r="BX40" s="3"/>
      </tp>
      <tp t="s">
        <v>#N/A Requesting Data...4016634704</v>
        <stp/>
        <stp>BQL|17805411188231646721</stp>
        <tr r="CT21" s="3"/>
      </tp>
      <tp t="s">
        <v>#N/A Requesting Data...1414582003</v>
        <stp/>
        <stp>BQL|17235625730007460814</stp>
        <tr r="BJ47" s="3"/>
      </tp>
      <tp t="s">
        <v>#N/A Requesting Data...808148471</v>
        <stp/>
        <stp>BQL|17671055898176631599</stp>
        <tr r="CN73" s="3"/>
      </tp>
      <tp t="s">
        <v>#N/A Requesting Data...2181833577</v>
        <stp/>
        <stp>BQL|15819255306223899972</stp>
        <tr r="R40" s="3"/>
      </tp>
      <tp t="s">
        <v>#N/A Requesting Data...3463049546</v>
        <stp/>
        <stp>BQL|17856588732598697402</stp>
        <tr r="R28" s="3"/>
      </tp>
      <tp t="s">
        <v>#N/A Requesting Data...1718013090</v>
        <stp/>
        <stp>BQL|11133439204859692148</stp>
        <tr r="BJ9" s="3"/>
      </tp>
      <tp t="s">
        <v>#N/A Requesting Data...1043706263</v>
        <stp/>
        <stp>BQL|11590369354973295916</stp>
        <tr r="CM33" s="3"/>
      </tp>
      <tp t="s">
        <v>#N/A Requesting Data...209637374</v>
        <stp/>
        <stp>BQL|18344138606502187600</stp>
        <tr r="CU65" s="3"/>
      </tp>
      <tp t="s">
        <v>#N/A Requesting Data...3945485001</v>
        <stp/>
        <stp>BQL|15154826915687823696</stp>
        <tr r="CO37" s="3"/>
      </tp>
      <tp t="s">
        <v>#N/A Requesting Data...3915589483</v>
        <stp/>
        <stp>BQL|18174923889026508285</stp>
        <tr r="AM22" s="3"/>
      </tp>
      <tp t="s">
        <v>#N/A Requesting Data...3274487557</v>
        <stp/>
        <stp>BQL|10196613757098351629</stp>
        <tr r="AM36" s="3"/>
      </tp>
      <tp t="s">
        <v>#N/A Requesting Data...2906504677</v>
        <stp/>
        <stp>BQL|10882221676250968841</stp>
        <tr r="CG6" s="3"/>
      </tp>
      <tp t="s">
        <v>#N/A Requesting Data...4263542023</v>
        <stp/>
        <stp>BQL|17739492082121535783</stp>
        <tr r="AU68" s="3"/>
      </tp>
      <tp t="s">
        <v>#N/A Requesting Data...1884467883</v>
        <stp/>
        <stp>BQL|18301495111800860030</stp>
        <tr r="E72" s="3"/>
      </tp>
      <tp t="s">
        <v>#N/A Requesting Data...748891911</v>
        <stp/>
        <stp>BQL|16147361918880626995</stp>
        <tr r="CM90" s="3"/>
      </tp>
      <tp t="s">
        <v>#N/A Requesting Data...2496328431</v>
        <stp/>
        <stp>BQL|11676649681685774746</stp>
        <tr r="BR77" s="3"/>
      </tp>
      <tp t="s">
        <v>#N/A Requesting Data...4039394511</v>
        <stp/>
        <stp>BQL|10090471337309510352</stp>
        <tr r="AU53" s="3"/>
      </tp>
      <tp t="s">
        <v>#N/A Requesting Data...315752029</v>
        <stp/>
        <stp>BQL|11959405672377817830</stp>
        <tr r="CM65" s="3"/>
      </tp>
      <tp t="s">
        <v>#N/A Requesting Data...1364810669</v>
        <stp/>
        <stp>BQL|13856824523454107087</stp>
        <tr r="AU46" s="3"/>
      </tp>
      <tp t="s">
        <v>#N/A Requesting Data...2890628703</v>
        <stp/>
        <stp>BQL|15212023573377635853</stp>
        <tr r="AL8" s="3"/>
      </tp>
      <tp t="s">
        <v>#N/A Requesting Data...2413581193</v>
        <stp/>
        <stp>BQL|18363419842502435749</stp>
        <tr r="AF40" s="3"/>
      </tp>
      <tp t="s">
        <v>#N/A Requesting Data...1449454220</v>
        <stp/>
        <stp>BQL|16132904491858179320</stp>
        <tr r="AG68" s="3"/>
      </tp>
      <tp t="s">
        <v>#N/A Requesting Data...2625518354</v>
        <stp/>
        <stp>BQL|11381090339977075809</stp>
        <tr r="Q63" s="3"/>
      </tp>
      <tp t="s">
        <v>#N/A Requesting Data...2050138252</v>
        <stp/>
        <stp>BQL|13952122038209787570</stp>
        <tr r="AE31" s="3"/>
      </tp>
      <tp t="s">
        <v>#N/A Requesting Data...3916690634</v>
        <stp/>
        <stp>BQL|11904395485650223746</stp>
        <tr r="BZ43" s="3"/>
      </tp>
      <tp t="s">
        <v>#N/A Requesting Data...1659054571</v>
        <stp/>
        <stp>BQL|12673900511485402205</stp>
        <tr r="R30" s="3"/>
      </tp>
      <tp t="s">
        <v>#N/A Requesting Data...1686093623</v>
        <stp/>
        <stp>BQL|18414714362237521313</stp>
        <tr r="AL14" s="3"/>
      </tp>
      <tp t="s">
        <v>#N/A Requesting Data...344830412</v>
        <stp/>
        <stp>BQL|10438590312149856053</stp>
        <tr r="AS7" s="3"/>
      </tp>
      <tp t="s">
        <v>#N/A Requesting Data...2125394275</v>
        <stp/>
        <stp>BQL|11414068682461444596</stp>
        <tr r="Y57" s="3"/>
      </tp>
      <tp t="s">
        <v>#N/A Requesting Data...2665953463</v>
        <stp/>
        <stp>BQL|13049885585996319839</stp>
        <tr r="AT19" s="3"/>
      </tp>
      <tp t="s">
        <v>#N/A Requesting Data...726019862</v>
        <stp/>
        <stp>BQL|11999523007710837998</stp>
        <tr r="CF7" s="3"/>
      </tp>
      <tp t="s">
        <v>#N/A Requesting Data...353994742</v>
        <stp/>
        <stp>BQL|15343380592935677737</stp>
        <tr r="Q27" s="3"/>
      </tp>
      <tp t="s">
        <v>#N/A Requesting Data...2392047674</v>
        <stp/>
        <stp>BQL|14138829071435986370</stp>
        <tr r="AN10" s="3"/>
      </tp>
      <tp t="s">
        <v>#N/A Requesting Data...944717655</v>
        <stp/>
        <stp>BQL|17224920757633236593</stp>
        <tr r="AS27" s="3"/>
      </tp>
      <tp t="s">
        <v>#N/A Requesting Data...1928528920</v>
        <stp/>
        <stp>BQL|12885070565891232870</stp>
        <tr r="CO29" s="3"/>
      </tp>
      <tp t="s">
        <v>#N/A Requesting Data...2656842228</v>
        <stp/>
        <stp>BQL|18273753483238903225</stp>
        <tr r="Z77" s="3"/>
      </tp>
      <tp t="s">
        <v>#N/A Requesting Data...1802138070</v>
        <stp/>
        <stp>BQL|12570244861693732898</stp>
        <tr r="BP64" s="3"/>
      </tp>
      <tp t="s">
        <v>#N/A Requesting Data...4015743184</v>
        <stp/>
        <stp>BQL|16463889788122271984</stp>
        <tr r="CN64" s="3"/>
      </tp>
      <tp t="s">
        <v>#N/A Requesting Data...88084192</v>
        <stp/>
        <stp>BQL|17965950477851671535</stp>
        <tr r="Q80" s="3"/>
      </tp>
      <tp t="s">
        <v>#N/A Requesting Data...2708202213</v>
        <stp/>
        <stp>BQL|13524109612337744994</stp>
        <tr r="CF39" s="3"/>
      </tp>
      <tp t="s">
        <v>#N/A Requesting Data...2086551016</v>
        <stp/>
        <stp>BQL|10097487543064578962</stp>
        <tr r="R55" s="3"/>
      </tp>
      <tp t="s">
        <v>#N/A Requesting Data...885340836</v>
        <stp/>
        <stp>BQL|14846949374971147612</stp>
        <tr r="R43" s="3"/>
      </tp>
      <tp t="s">
        <v>#N/A Requesting Data...139213837</v>
        <stp/>
        <stp>BQL|18324453034407236587</stp>
        <tr r="CG9" s="3"/>
      </tp>
      <tp t="s">
        <v>#N/A Requesting Data...403825181</v>
        <stp/>
        <stp>BQL|10119467000958991161</stp>
        <tr r="AN7" s="3"/>
      </tp>
      <tp t="s">
        <v>#N/A Requesting Data...2004125960</v>
        <stp/>
        <stp>BQL|13874428164699083565</stp>
        <tr r="CT13" s="3"/>
      </tp>
      <tp t="s">
        <v>#N/A Requesting Data...2730476527</v>
        <stp/>
        <stp>BQL|14346993407941080169</stp>
        <tr r="S12" s="3"/>
      </tp>
      <tp t="s">
        <v>#N/A Requesting Data...3510248288</v>
        <stp/>
        <stp>BQL|12457475630421037985</stp>
        <tr r="H53" s="7"/>
      </tp>
      <tp t="s">
        <v>#N/A Requesting Data...893779488</v>
        <stp/>
        <stp>BQL|11575321446713293893</stp>
        <tr r="AF18" s="3"/>
      </tp>
      <tp t="s">
        <v>#N/A Requesting Data...3115970939</v>
        <stp/>
        <stp>BQL|17010824507666655499</stp>
        <tr r="BK34" s="3"/>
      </tp>
      <tp t="s">
        <v>#N/A Requesting Data...2175052613</v>
        <stp/>
        <stp>BQL|11600095177202786953</stp>
        <tr r="CE14" s="3"/>
      </tp>
      <tp t="s">
        <v>#N/A Requesting Data...3029620930</v>
        <stp/>
        <stp>BQL|18137413168272187536</stp>
        <tr r="E27" s="3"/>
      </tp>
      <tp t="s">
        <v>#N/A Requesting Data...2686817216</v>
        <stp/>
        <stp>BQL|14810597886470837452</stp>
        <tr r="AM68" s="3"/>
      </tp>
      <tp t="s">
        <v>#N/A Requesting Data...1408449971</v>
        <stp/>
        <stp>BQL|18229447152960681485</stp>
        <tr r="AF33" s="3"/>
      </tp>
      <tp t="s">
        <v>#N/A Requesting Data...905979152</v>
        <stp/>
        <stp>BQL|13154767690316403690</stp>
        <tr r="H26" s="7"/>
      </tp>
      <tp t="s">
        <v>#N/A Requesting Data...222355520</v>
        <stp/>
        <stp>BQL|12284906910233647512</stp>
        <tr r="CT76" s="3"/>
      </tp>
      <tp t="s">
        <v>#N/A Requesting Data...3449358301</v>
        <stp/>
        <stp>BQL|14351389403543966842</stp>
        <tr r="BQ28" s="3"/>
      </tp>
      <tp t="s">
        <v>#N/A Requesting Data...826269551</v>
        <stp/>
        <stp>BQL|10193918001361030459</stp>
        <tr r="AE85" s="3"/>
      </tp>
      <tp t="s">
        <v>#N/A Requesting Data...1107509810</v>
        <stp/>
        <stp>BQL|17609379726992103822</stp>
        <tr r="CT27" s="3"/>
      </tp>
      <tp t="s">
        <v>#N/A Requesting Data...884081183</v>
        <stp/>
        <stp>BQL|12389400324988041034</stp>
        <tr r="CG14" s="3"/>
      </tp>
      <tp t="s">
        <v>#N/A Requesting Data...2780208940</v>
        <stp/>
        <stp>BQL|14298424992035798012</stp>
        <tr r="BY45" s="3"/>
      </tp>
      <tp t="s">
        <v>#N/A Requesting Data...998460734</v>
        <stp/>
        <stp>BQL|15929808918237752711</stp>
        <tr r="S48" s="3"/>
      </tp>
      <tp t="s">
        <v>#N/A Requesting Data...3784371088</v>
        <stp/>
        <stp>BQL|16941955215690625284</stp>
        <tr r="AM9" s="3"/>
      </tp>
      <tp t="s">
        <v>#N/A Requesting Data...3106718324</v>
        <stp/>
        <stp>BQL|15458269532249767109</stp>
        <tr r="CM55" s="3"/>
      </tp>
      <tp t="s">
        <v>#N/A Requesting Data...1167643284</v>
        <stp/>
        <stp>BQL|18201715194702140811</stp>
        <tr r="AS46" s="3"/>
      </tp>
      <tp t="s">
        <v>#N/A Requesting Data...1739944502</v>
        <stp/>
        <stp>BQL|12911495989525642783</stp>
        <tr r="CO35" s="3"/>
      </tp>
      <tp t="s">
        <v>#N/A Requesting Data...3919987634</v>
        <stp/>
        <stp>BQL|10924793437128403046</stp>
        <tr r="CF33" s="3"/>
      </tp>
      <tp t="s">
        <v>#N/A Requesting Data...2241312254</v>
        <stp/>
        <stp>BQL|17238249283303641252</stp>
        <tr r="AM14" s="3"/>
      </tp>
      <tp t="s">
        <v>#N/A Requesting Data...573127378</v>
        <stp/>
        <stp>BQL|17193070086597765417</stp>
        <tr r="R17" s="3"/>
      </tp>
      <tp t="s">
        <v>#N/A Requesting Data...2773220297</v>
        <stp/>
        <stp>BQL|16301309404139516045</stp>
        <tr r="BY57" s="3"/>
      </tp>
      <tp t="s">
        <v>#N/A Requesting Data...1481323477</v>
        <stp/>
        <stp>BQL|12665727263898207743</stp>
        <tr r="BJ40" s="3"/>
      </tp>
      <tp t="s">
        <v>#N/A Requesting Data...1097335309</v>
        <stp/>
        <stp>BQL|15857972755674897135</stp>
        <tr r="BJ26" s="3"/>
      </tp>
      <tp t="s">
        <v>#N/A Requesting Data...404332433</v>
        <stp/>
        <stp>BQL|15584037794975697553</stp>
        <tr r="AN45" s="3"/>
      </tp>
      <tp t="s">
        <v>#N/A Requesting Data...1418813636</v>
        <stp/>
        <stp>BQL|18135227270291723057</stp>
        <tr r="Q77" s="3"/>
      </tp>
      <tp t="s">
        <v>#N/A Requesting Data...4223831294</v>
        <stp/>
        <stp>BQL|12736297248449682119</stp>
        <tr r="AN52" s="3"/>
      </tp>
      <tp t="s">
        <v>#N/A Requesting Data...2405708679</v>
        <stp/>
        <stp>BQL|13403135885261475770</stp>
        <tr r="BJ83" s="3"/>
      </tp>
      <tp t="s">
        <v>#N/A Requesting Data...1029307790</v>
        <stp/>
        <stp>BQL|12764073595490593702</stp>
        <tr r="BR93" s="3"/>
      </tp>
      <tp t="s">
        <v>#N/A Requesting Data...754723838</v>
        <stp/>
        <stp>BQL|15800861469154310349</stp>
        <tr r="Z20" s="3"/>
      </tp>
      <tp t="s">
        <v>#N/A Requesting Data...1632341260</v>
        <stp/>
        <stp>BQL|15706031386355099424</stp>
        <tr r="AM24" s="3"/>
      </tp>
      <tp t="s">
        <v>#N/A Requesting Data...3863962765</v>
        <stp/>
        <stp>BQL|16645743856191064947</stp>
        <tr r="AF52" s="3"/>
      </tp>
      <tp t="s">
        <v>#N/A Requesting Data...3973954338</v>
        <stp/>
        <stp>BQL|14552398883820816371</stp>
        <tr r="CO83" s="3"/>
      </tp>
      <tp t="s">
        <v>#N/A Requesting Data...2858268947</v>
        <stp/>
        <stp>BQL|11707921743326727628</stp>
        <tr r="BR85" s="3"/>
      </tp>
      <tp t="s">
        <v>#N/A Requesting Data...3838067010</v>
        <stp/>
        <stp>BQL|12982347898281750516</stp>
        <tr r="BZ13" s="3"/>
      </tp>
      <tp t="s">
        <v>#N/A Requesting Data...1601641176</v>
        <stp/>
        <stp>BQL|11221570351534140961</stp>
        <tr r="CT5" s="3"/>
      </tp>
      <tp t="s">
        <v>#N/A Requesting Data...3592317429</v>
        <stp/>
        <stp>BQL|11378592317189714094</stp>
        <tr r="H64" s="7"/>
      </tp>
      <tp t="s">
        <v>#N/A Requesting Data...2156628675</v>
        <stp/>
        <stp>BQL|15663717247379156322</stp>
        <tr r="CU58" s="3"/>
      </tp>
      <tp t="s">
        <v>#N/A Requesting Data...2020709793</v>
        <stp/>
        <stp>BQL|15421126615860027916</stp>
        <tr r="BR55" s="3"/>
      </tp>
      <tp t="s">
        <v>#N/A Requesting Data...2263920598</v>
        <stp/>
        <stp>BQL|16489901767563939682</stp>
        <tr r="AF37" s="3"/>
      </tp>
      <tp t="s">
        <v>#N/A Requesting Data...1049637430</v>
        <stp/>
        <stp>BQL|12159274875763502846</stp>
        <tr r="CM15" s="3"/>
      </tp>
      <tp t="s">
        <v>#N/A Requesting Data...3916855806</v>
        <stp/>
        <stp>BQL|10676232150499035277</stp>
        <tr r="R6" s="3"/>
      </tp>
      <tp t="s">
        <v>#N/A Requesting Data...3366027977</v>
        <stp/>
        <stp>BQL|18135181836622586476</stp>
        <tr r="C67" s="3"/>
      </tp>
      <tp t="s">
        <v>#N/A Requesting Data...3243554052</v>
        <stp/>
        <stp>BQL|17172039942359871653</stp>
        <tr r="AF88" s="3"/>
      </tp>
      <tp t="s">
        <v>#N/A Requesting Data...1390553483</v>
        <stp/>
        <stp>BQL|10885583789896444708</stp>
        <tr r="AF94" s="3"/>
      </tp>
      <tp t="s">
        <v>#N/A Requesting Data...4228918309</v>
        <stp/>
        <stp>BQL|16800211902938122075</stp>
        <tr r="D73" s="3"/>
      </tp>
      <tp t="s">
        <v>#N/A Requesting Data...2595203089</v>
        <stp/>
        <stp>BQL|17424273674016244886</stp>
        <tr r="C55" s="3"/>
      </tp>
      <tp t="s">
        <v>#N/A Requesting Data...1584169218</v>
        <stp/>
        <stp>BQL|17753876131019477982</stp>
        <tr r="AS53" s="3"/>
      </tp>
      <tp t="s">
        <v>#N/A Requesting Data...3251260193</v>
        <stp/>
        <stp>BQL|15398273718372126810</stp>
        <tr r="CE94" s="3"/>
      </tp>
      <tp t="s">
        <v>#N/A Requesting Data...3702117027</v>
        <stp/>
        <stp>BQL|10085046363378928224</stp>
        <tr r="CN67" s="3"/>
      </tp>
      <tp t="s">
        <v>#N/A Requesting Data...946767504</v>
        <stp/>
        <stp>BQL|13260791977036598952</stp>
        <tr r="BJ5" s="3"/>
      </tp>
      <tp t="s">
        <v>#N/A Requesting Data...2954680841</v>
        <stp/>
        <stp>BQL|11180510159055004859</stp>
        <tr r="BQ72" s="3"/>
      </tp>
      <tp t="s">
        <v>#N/A Requesting Data...1267161453</v>
        <stp/>
        <stp>BQL|16384924612923875175</stp>
        <tr r="D39" s="3"/>
      </tp>
      <tp t="s">
        <v>#N/A Requesting Data...1533619577</v>
        <stp/>
        <stp>BQL|14616005898927006629</stp>
        <tr r="CT12" s="3"/>
      </tp>
      <tp t="s">
        <v>#N/A Requesting Data...1985306773</v>
        <stp/>
        <stp>BQL|12067761336849878378</stp>
        <tr r="Q67" s="3"/>
      </tp>
      <tp t="s">
        <v>#N/A Requesting Data...1518374921</v>
        <stp/>
        <stp>BQL|11955937435291422644</stp>
        <tr r="BR14" s="3"/>
      </tp>
      <tp t="s">
        <v>#N/A Requesting Data...2892842214</v>
        <stp/>
        <stp>BQL|12771899974525260478</stp>
        <tr r="Y76" s="3"/>
      </tp>
      <tp t="s">
        <v>#N/A Requesting Data...3918592110</v>
        <stp/>
        <stp>BQL|13492875263062848363</stp>
        <tr r="AN49" s="3"/>
      </tp>
      <tp t="s">
        <v>#N/A Requesting Data...3850782104</v>
        <stp/>
        <stp>BQL|13838825852410600209</stp>
        <tr r="AG71" s="3"/>
      </tp>
      <tp t="s">
        <v>#N/A Requesting Data...630227578</v>
        <stp/>
        <stp>BQL|13646643095371948108</stp>
        <tr r="C89" s="3"/>
      </tp>
      <tp t="s">
        <v>#N/A Requesting Data...668774268</v>
        <stp/>
        <stp>BQL|15969373866029605500</stp>
        <tr r="X10" s="3"/>
      </tp>
      <tp t="s">
        <v>#N/A Requesting Data...3911068570</v>
        <stp/>
        <stp>BQL|11773355328538199426</stp>
        <tr r="BJ80" s="3"/>
      </tp>
      <tp t="s">
        <v>#N/A Requesting Data...2169688431</v>
        <stp/>
        <stp>BQL|12292998172992622269</stp>
        <tr r="Y69" s="3"/>
      </tp>
      <tp t="s">
        <v>#N/A Requesting Data...995108360</v>
        <stp/>
        <stp>BQL|14003681073731002824</stp>
        <tr r="BR35" s="3"/>
      </tp>
      <tp t="s">
        <v>#N/A Requesting Data...972475208</v>
        <stp/>
        <stp>BQL|18366084206291376573</stp>
        <tr r="AG74" s="3"/>
      </tp>
      <tp t="s">
        <v>#N/A Requesting Data...1917450570</v>
        <stp/>
        <stp>BQL|17070609590605152190</stp>
        <tr r="AS85" s="3"/>
      </tp>
      <tp t="s">
        <v>#N/A Requesting Data...4204590014</v>
        <stp/>
        <stp>BQL|15675764979699615078</stp>
        <tr r="BY63" s="3"/>
      </tp>
      <tp t="s">
        <v>#N/A Requesting Data...1399149753</v>
        <stp/>
        <stp>BQL|12668282249730582893</stp>
        <tr r="AS29" s="3"/>
      </tp>
      <tp t="s">
        <v>#N/A Requesting Data...796631398</v>
        <stp/>
        <stp>BQL|15064156797026098794</stp>
        <tr r="BZ45" s="3"/>
      </tp>
      <tp t="s">
        <v>#N/A Requesting Data...2742518310</v>
        <stp/>
        <stp>BQL|17030859886913081889</stp>
        <tr r="BR36" s="3"/>
      </tp>
      <tp t="s">
        <v>#N/A Requesting Data...2277083309</v>
        <stp/>
        <stp>BQL|18408034503366909266</stp>
        <tr r="AE47" s="3"/>
      </tp>
      <tp t="s">
        <v>#N/A Requesting Data...2532083229</v>
        <stp/>
        <stp>BQL|10882855985839304500</stp>
        <tr r="CT80" s="3"/>
      </tp>
      <tp t="s">
        <v>#N/A Requesting Data...3160787791</v>
        <stp/>
        <stp>BQL|14449026867499338791</stp>
        <tr r="AN9" s="3"/>
      </tp>
      <tp t="s">
        <v>#N/A Requesting Data...3403591549</v>
        <stp/>
        <stp>BQL|14609944169441933688</stp>
        <tr r="CN31" s="3"/>
      </tp>
      <tp t="s">
        <v>#N/A Requesting Data...3432859321</v>
        <stp/>
        <stp>BQL|17037184349266381882</stp>
        <tr r="BZ15" s="3"/>
      </tp>
      <tp t="s">
        <v>#N/A Requesting Data...3157747365</v>
        <stp/>
        <stp>BQL|11336664351498853664</stp>
        <tr r="BJ17" s="3"/>
      </tp>
      <tp t="s">
        <v>#N/A Requesting Data...1601530401</v>
        <stp/>
        <stp>BQL|13337756381677446795</stp>
        <tr r="CG74" s="3"/>
      </tp>
      <tp t="s">
        <v>#N/A Requesting Data...1473030208</v>
        <stp/>
        <stp>BQL|14183986115556097665</stp>
        <tr r="CG69" s="3"/>
      </tp>
      <tp t="s">
        <v>#N/A Requesting Data...1683915883</v>
        <stp/>
        <stp>BQL|16687222473981485960</stp>
        <tr r="C74" s="3"/>
      </tp>
      <tp t="s">
        <v>#N/A Requesting Data...4175452985</v>
        <stp/>
        <stp>BQL|12731985904970728096</stp>
        <tr r="CO85" s="3"/>
      </tp>
      <tp t="s">
        <v>#N/A Requesting Data...1914909023</v>
        <stp/>
        <stp>BQL|12536926142705277126</stp>
        <tr r="AL15" s="3"/>
      </tp>
      <tp t="s">
        <v>#N/A Requesting Data...2512780839</v>
        <stp/>
        <stp>BQL|16631983542151821116</stp>
        <tr r="BX14" s="3"/>
      </tp>
      <tp t="s">
        <v>#N/A Requesting Data...4022173076</v>
        <stp/>
        <stp>BQL|15617964556947029528</stp>
        <tr r="BP44" s="3"/>
      </tp>
      <tp t="s">
        <v>#N/A Requesting Data...305678127</v>
        <stp/>
        <stp>BQL|14400934294377301841</stp>
        <tr r="CT59" s="3"/>
      </tp>
      <tp t="s">
        <v>#N/A Requesting Data...707593728</v>
        <stp/>
        <stp>BQL|18389703710252011740</stp>
        <tr r="BJ84" s="3"/>
      </tp>
      <tp t="s">
        <v>#N/A Requesting Data...2468310914</v>
        <stp/>
        <stp>BQL|15059731195409345928</stp>
        <tr r="R44" s="3"/>
      </tp>
      <tp t="s">
        <v>#N/A Requesting Data...1143789987</v>
        <stp/>
        <stp>BQL|13268624040952782803</stp>
        <tr r="BI80" s="3"/>
      </tp>
      <tp t="s">
        <v>#N/A Requesting Data...1725119170</v>
        <stp/>
        <stp>BQL|13602824239073907031</stp>
        <tr r="BR50" s="3"/>
      </tp>
      <tp t="s">
        <v>#N/A Requesting Data...667302616</v>
        <stp/>
        <stp>BQL|12690213535880775821</stp>
        <tr r="CN35" s="3"/>
      </tp>
      <tp t="s">
        <v>#N/A Requesting Data...1115269608</v>
        <stp/>
        <stp>BQL|13715830455846686305</stp>
        <tr r="AE28" s="3"/>
      </tp>
      <tp t="s">
        <v>#N/A Requesting Data...2206159721</v>
        <stp/>
        <stp>BQL|17075294328845237953</stp>
        <tr r="CE43" s="3"/>
      </tp>
      <tp t="s">
        <v>#N/A Requesting Data...1248091175</v>
        <stp/>
        <stp>BQL|15874208598377752210</stp>
        <tr r="CT55" s="3"/>
      </tp>
      <tp t="s">
        <v>#N/A Requesting Data...250659482</v>
        <stp/>
        <stp>BQL|12191668651288991292</stp>
        <tr r="AT59" s="3"/>
      </tp>
      <tp t="s">
        <v>#N/A Requesting Data...1891902824</v>
        <stp/>
        <stp>BQL|13046317057808169612</stp>
        <tr r="R84" s="3"/>
      </tp>
      <tp t="s">
        <v>#N/A Requesting Data...1302305494</v>
        <stp/>
        <stp>BQL|12111504770812735902</stp>
        <tr r="C17" s="3"/>
      </tp>
      <tp t="s">
        <v>#N/A Requesting Data...926017397</v>
        <stp/>
        <stp>BQL|11219732995900189430</stp>
        <tr r="BK39" s="3"/>
      </tp>
      <tp t="s">
        <v>#N/A Requesting Data...2072750568</v>
        <stp/>
        <stp>BQL|11452175497163617142</stp>
        <tr r="H40" s="7"/>
      </tp>
      <tp t="s">
        <v>#N/A Requesting Data...3480814158</v>
        <stp/>
        <stp>BQL|13598800562461590745</stp>
        <tr r="AF55" s="3"/>
      </tp>
      <tp t="s">
        <v>#N/A Requesting Data...2180624687</v>
        <stp/>
        <stp>BQL|11544644509234607883</stp>
        <tr r="CO50" s="3"/>
      </tp>
      <tp t="s">
        <v>#N/A Requesting Data...3041803904</v>
        <stp/>
        <stp>BQL|12310722431628005562</stp>
        <tr r="BX37" s="3"/>
      </tp>
      <tp t="s">
        <v>#N/A Requesting Data...303376248</v>
        <stp/>
        <stp>BQL|16869127837396478988</stp>
        <tr r="C73" s="3"/>
      </tp>
      <tp t="s">
        <v>#N/A Requesting Data...1770425414</v>
        <stp/>
        <stp>BQL|16540272687711568610</stp>
        <tr r="AS59" s="3"/>
      </tp>
      <tp t="s">
        <v>#N/A Requesting Data...2312773850</v>
        <stp/>
        <stp>BQL|13886098835429242277</stp>
        <tr r="BI19" s="3"/>
      </tp>
      <tp t="s">
        <v>#N/A Requesting Data...3526600230</v>
        <stp/>
        <stp>BQL|12759392049617451923</stp>
        <tr r="Z71" s="3"/>
      </tp>
      <tp t="s">
        <v>#N/A Requesting Data...2510344445</v>
        <stp/>
        <stp>BQL|14522053121009922495</stp>
        <tr r="H12" s="7"/>
      </tp>
      <tp t="s">
        <v>#N/A Requesting Data...2677717148</v>
        <stp/>
        <stp>BQL|10653690002624517988</stp>
        <tr r="CU49" s="3"/>
      </tp>
      <tp t="s">
        <v>#N/A Requesting Data...245660911</v>
        <stp/>
        <stp>BQL|12175834922976959592</stp>
        <tr r="CM54" s="3"/>
      </tp>
      <tp t="s">
        <v>#N/A Requesting Data...2583903693</v>
        <stp/>
        <stp>BQL|13083752095953978593</stp>
        <tr r="AG49" s="3"/>
      </tp>
      <tp t="s">
        <v>#N/A Requesting Data...4198106157</v>
        <stp/>
        <stp>BQL|12914884118863086390</stp>
        <tr r="AF74" s="3"/>
      </tp>
      <tp t="s">
        <v>#N/A Requesting Data...2274503782</v>
        <stp/>
        <stp>BQL|13805687004409253763</stp>
        <tr r="E31" s="3"/>
      </tp>
      <tp t="s">
        <v>#N/A Requesting Data...538139067</v>
        <stp/>
        <stp>BQL|13602161793117994793</stp>
        <tr r="H87" s="7"/>
      </tp>
      <tp t="s">
        <v>#N/A Requesting Data...1797736750</v>
        <stp/>
        <stp>BQL|17915357992582991448</stp>
        <tr r="CG26" s="3"/>
      </tp>
      <tp t="s">
        <v>#N/A Requesting Data...1671307525</v>
        <stp/>
        <stp>BQL|17774492874927036881</stp>
        <tr r="CE17" s="3"/>
      </tp>
      <tp t="s">
        <v>#N/A Requesting Data...3742245702</v>
        <stp/>
        <stp>BQL|13441016740215308944</stp>
        <tr r="BJ6" s="3"/>
      </tp>
      <tp t="s">
        <v>#N/A Requesting Data...3819362857</v>
        <stp/>
        <stp>BQL|14256140412869190670</stp>
        <tr r="BJ54" s="3"/>
      </tp>
      <tp t="s">
        <v>#N/A Requesting Data...610067326</v>
        <stp/>
        <stp>BQL|10979791678932666931</stp>
        <tr r="BK48" s="3"/>
      </tp>
      <tp t="s">
        <v>#N/A Requesting Data...3679712975</v>
        <stp/>
        <stp>BQL|15993919532187596328</stp>
        <tr r="BJ23" s="3"/>
      </tp>
      <tp t="s">
        <v>#N/A Requesting Data...1425031049</v>
        <stp/>
        <stp>BQL|14140127164458320093</stp>
        <tr r="CN34" s="3"/>
      </tp>
      <tp t="s">
        <v>#N/A Requesting Data...1698327369</v>
        <stp/>
        <stp>BQL|10081641649358849192</stp>
        <tr r="S67" s="3"/>
      </tp>
      <tp t="s">
        <v>#N/A Requesting Data...2552001595</v>
        <stp/>
        <stp>BQL|15762366158430325861</stp>
        <tr r="AG12" s="3"/>
      </tp>
      <tp t="s">
        <v>#N/A Requesting Data...2015884730</v>
        <stp/>
        <stp>BQL|12936651760451074806</stp>
        <tr r="BY28" s="3"/>
      </tp>
      <tp t="s">
        <v>#N/A Requesting Data...3493856267</v>
        <stp/>
        <stp>BQL|18138026729024376557</stp>
        <tr r="BJ31" s="3"/>
      </tp>
      <tp t="s">
        <v>#N/A Requesting Data...2078487482</v>
        <stp/>
        <stp>BQL|14545533729109122120</stp>
        <tr r="X27" s="3"/>
      </tp>
      <tp t="s">
        <v>#N/A Requesting Data...2380394660</v>
        <stp/>
        <stp>BQL|12803935218407836645</stp>
        <tr r="BR22" s="3"/>
      </tp>
      <tp t="s">
        <v>#N/A Requesting Data...4264663285</v>
        <stp/>
        <stp>BQL|16693176281264616098</stp>
        <tr r="AM7" s="3"/>
      </tp>
      <tp t="s">
        <v>#N/A Requesting Data...1152016761</v>
        <stp/>
        <stp>BQL|13974477226949470724</stp>
        <tr r="H45" s="7"/>
      </tp>
      <tp t="s">
        <v>#N/A Requesting Data...3225663576</v>
        <stp/>
        <stp>BQL|15502457096824155797</stp>
        <tr r="BZ26" s="3"/>
      </tp>
      <tp t="s">
        <v>#N/A Requesting Data...1543759491</v>
        <stp/>
        <stp>BQL|14026288510364051860</stp>
        <tr r="BK35" s="3"/>
      </tp>
      <tp t="s">
        <v>#N/A Requesting Data...4035261872</v>
        <stp/>
        <stp>BQL|15916822075860226129</stp>
        <tr r="D11" s="3"/>
      </tp>
      <tp t="s">
        <v>#N/A Requesting Data...3053264624</v>
        <stp/>
        <stp>BQL|15802225929709504787</stp>
        <tr r="BI74" s="3"/>
      </tp>
      <tp t="s">
        <v>#N/A Requesting Data...3547514162</v>
        <stp/>
        <stp>BQL|11691599773250375862</stp>
        <tr r="Y50" s="3"/>
      </tp>
      <tp t="s">
        <v>#N/A Requesting Data...2143013382</v>
        <stp/>
        <stp>BQL|10411727693896483380</stp>
        <tr r="Z85" s="3"/>
      </tp>
      <tp t="s">
        <v>#N/A Requesting Data...1621618494</v>
        <stp/>
        <stp>BQL|14633323396370319587</stp>
        <tr r="AT33" s="3"/>
      </tp>
      <tp t="s">
        <v>#N/A Requesting Data...1552895046</v>
        <stp/>
        <stp>BQL|14013209101749027492</stp>
        <tr r="BQ34" s="3"/>
      </tp>
      <tp t="s">
        <v>#N/A Requesting Data...2537386010</v>
        <stp/>
        <stp>BQL|16074696204782411913</stp>
        <tr r="CG71" s="3"/>
      </tp>
      <tp t="s">
        <v>#N/A Requesting Data...2281959162</v>
        <stp/>
        <stp>BQL|17559115712254714897</stp>
        <tr r="C46" s="3"/>
      </tp>
      <tp t="s">
        <v>#N/A Requesting Data...886871440</v>
        <stp/>
        <stp>BQL|14915523035970458913</stp>
        <tr r="Y29" s="3"/>
      </tp>
      <tp t="s">
        <v>#N/A Requesting Data...3007914485</v>
        <stp/>
        <stp>BQL|14487247150601363983</stp>
        <tr r="BY81" s="3"/>
      </tp>
      <tp t="s">
        <v>#N/A Requesting Data...2882421944</v>
        <stp/>
        <stp>BQL|14448090590843308547</stp>
        <tr r="H48" s="7"/>
      </tp>
      <tp t="s">
        <v>#N/A Requesting Data...865407348</v>
        <stp/>
        <stp>BQL|10492751364489957366</stp>
        <tr r="BJ44" s="3"/>
      </tp>
      <tp t="s">
        <v>#N/A Requesting Data...3862510417</v>
        <stp/>
        <stp>BQL|14980753285161537167</stp>
        <tr r="BY11" s="3"/>
      </tp>
      <tp t="s">
        <v>#N/A Requesting Data...4209424627</v>
        <stp/>
        <stp>BQL|12685246941829014696</stp>
        <tr r="AU5" s="3"/>
      </tp>
      <tp t="s">
        <v>#N/A Requesting Data...2081368838</v>
        <stp/>
        <stp>BQL|13025243389424677615</stp>
        <tr r="Y18" s="3"/>
      </tp>
      <tp t="s">
        <v>#N/A Requesting Data...2718540302</v>
        <stp/>
        <stp>BQL|12935068600879656030</stp>
        <tr r="CT7" s="3"/>
      </tp>
      <tp t="s">
        <v>#N/A Requesting Data...2161820390</v>
        <stp/>
        <stp>BQL|12859321554779558613</stp>
        <tr r="C22" s="3"/>
      </tp>
    </main>
    <main first="bofaddin.rtdserver">
      <tp t="s">
        <v>#N/A Requesting Data...1125548417</v>
        <stp/>
        <stp>BQL|16781360330495675920</stp>
        <tr r="BQ29" s="3"/>
      </tp>
      <tp t="s">
        <v>#N/A Requesting Data...2559959429</v>
        <stp/>
        <stp>BQL|11219371098973007281</stp>
        <tr r="AE53" s="3"/>
      </tp>
      <tp t="s">
        <v>#N/A Requesting Data...2951300849</v>
        <stp/>
        <stp>BQL|12399523487644691157</stp>
        <tr r="Q64" s="3"/>
      </tp>
      <tp t="s">
        <v>#N/A Requesting Data...3673793639</v>
        <stp/>
        <stp>BQL|13764318341966506875</stp>
        <tr r="C93" s="3"/>
      </tp>
      <tp t="s">
        <v>#N/A Requesting Data...3333380985</v>
        <stp/>
        <stp>BQL|17691834444086093745</stp>
        <tr r="H41" s="7"/>
      </tp>
      <tp t="s">
        <v>#N/A Requesting Data...401889879</v>
        <stp/>
        <stp>BQL|17757525801631631972</stp>
        <tr r="AL21" s="3"/>
      </tp>
      <tp t="s">
        <v>#N/A Requesting Data...1647948975</v>
        <stp/>
        <stp>BQL|17003760170679364407</stp>
        <tr r="CG37" s="3"/>
      </tp>
      <tp t="s">
        <v>#N/A Requesting Data...495260630</v>
        <stp/>
        <stp>BQL|15197932871083381249</stp>
        <tr r="AL43" s="3"/>
      </tp>
      <tp t="s">
        <v>#N/A Requesting Data...1969051278</v>
        <stp/>
        <stp>BQL|17776908963795994798</stp>
        <tr r="BZ28" s="3"/>
      </tp>
      <tp t="s">
        <v>#N/A Requesting Data...521821406</v>
        <stp/>
        <stp>BQL|12177097593774810579</stp>
        <tr r="CN23" s="3"/>
      </tp>
      <tp t="s">
        <v>#N/A Requesting Data...2728005549</v>
        <stp/>
        <stp>BQL|16158489261287496983</stp>
        <tr r="CE77" s="3"/>
      </tp>
      <tp t="s">
        <v>#N/A Requesting Data...1774729039</v>
        <stp/>
        <stp>BQL|15501426031991825992</stp>
        <tr r="AE72" s="3"/>
      </tp>
      <tp t="s">
        <v>#N/A Requesting Data...2364132100</v>
        <stp/>
        <stp>BQL|11438817315024553623</stp>
        <tr r="CM93" s="3"/>
      </tp>
      <tp t="s">
        <v>#N/A Requesting Data...4016882127</v>
        <stp/>
        <stp>BQL|17744843532586215042</stp>
        <tr r="CT89" s="3"/>
        <tr r="CT95" s="3"/>
      </tp>
      <tp t="s">
        <v>#N/A Requesting Data...3879789224</v>
        <stp/>
        <stp>BQL|15177571493051732250</stp>
        <tr r="CT52" s="3"/>
      </tp>
      <tp t="s">
        <v>#N/A Requesting Data...2928320188</v>
        <stp/>
        <stp>BQL|13147835004836944789</stp>
        <tr r="E10" s="3"/>
      </tp>
      <tp t="s">
        <v>#N/A Requesting Data...3518628734</v>
        <stp/>
        <stp>BQL|12341929227551468247</stp>
        <tr r="CE36" s="3"/>
      </tp>
      <tp t="s">
        <v>#N/A Requesting Data...312596750</v>
        <stp/>
        <stp>BQL|12236087395056038799</stp>
        <tr r="D43" s="3"/>
      </tp>
      <tp t="s">
        <v>#N/A Requesting Data...2469050930</v>
        <stp/>
        <stp>BQL|15906130262660814869</stp>
        <tr r="H30" s="7"/>
      </tp>
      <tp t="s">
        <v>#N/A Requesting Data...3579315202</v>
        <stp/>
        <stp>BQL|17060199732876948945</stp>
        <tr r="BI44" s="3"/>
      </tp>
      <tp t="s">
        <v>#N/A Requesting Data...550021700</v>
        <stp/>
        <stp>BQL|13241217613432704812</stp>
        <tr r="BJ21" s="3"/>
      </tp>
      <tp t="s">
        <v>#N/A Requesting Data...612933230</v>
        <stp/>
        <stp>BQL|17233048215444755853</stp>
        <tr r="BP76" s="3"/>
      </tp>
      <tp t="s">
        <v>#N/A Requesting Data...2196744007</v>
        <stp/>
        <stp>BQL|15745552062355157902</stp>
        <tr r="AS52" s="3"/>
      </tp>
      <tp t="s">
        <v>#N/A Requesting Data...241785161</v>
        <stp/>
        <stp>BQL|12426055485543772325</stp>
        <tr r="BP81" s="3"/>
      </tp>
      <tp t="s">
        <v>#N/A Requesting Data...2922801359</v>
        <stp/>
        <stp>BQL|10041245909988947059</stp>
        <tr r="Y68" s="3"/>
      </tp>
      <tp t="s">
        <v>#N/A Requesting Data...662884364</v>
        <stp/>
        <stp>BQL|16665340835125345948</stp>
        <tr r="CF15" s="3"/>
      </tp>
      <tp t="s">
        <v>#N/A Requesting Data...563313336</v>
        <stp/>
        <stp>BQL|10182589308168503748</stp>
        <tr r="AS77" s="3"/>
      </tp>
      <tp t="s">
        <v>#N/A Requesting Data...231557975</v>
        <stp/>
        <stp>BQL|15688167287382412433</stp>
        <tr r="E6" s="3"/>
      </tp>
      <tp t="s">
        <v>#N/A Requesting Data...4193530799</v>
        <stp/>
        <stp>BQL|12891683237355612815</stp>
        <tr r="BX90" s="3"/>
      </tp>
      <tp t="s">
        <v>#N/A Requesting Data...1619877167</v>
        <stp/>
        <stp>BQL|16836685565785052955</stp>
        <tr r="D6" s="3"/>
      </tp>
      <tp t="s">
        <v>#N/A Requesting Data...2404894614</v>
        <stp/>
        <stp>BQL|13261886397209571181</stp>
        <tr r="C30" s="3"/>
      </tp>
      <tp t="s">
        <v>#N/A Requesting Data...3680818004</v>
        <stp/>
        <stp>BQL|13197506482033225727</stp>
        <tr r="BY88" s="3"/>
      </tp>
      <tp t="s">
        <v>#N/A Requesting Data...429818417</v>
        <stp/>
        <stp>BQL|15487999129626445232</stp>
        <tr r="BX46" s="3"/>
      </tp>
      <tp t="s">
        <v>#N/A Requesting Data...747271582</v>
        <stp/>
        <stp>BQL|12002748114647797947</stp>
        <tr r="CF63" s="3"/>
      </tp>
      <tp t="s">
        <v>#N/A Requesting Data...2298317947</v>
        <stp/>
        <stp>BQL|14590216038988839770</stp>
        <tr r="AF20" s="3"/>
      </tp>
      <tp t="s">
        <v>#N/A Requesting Data...1123219031</v>
        <stp/>
        <stp>BQL|13885984093000275933</stp>
        <tr r="Z76" s="3"/>
      </tp>
      <tp t="s">
        <v>#N/A Requesting Data...559934074</v>
        <stp/>
        <stp>BQL|16954229199725855283</stp>
        <tr r="CO61" s="3"/>
      </tp>
      <tp t="s">
        <v>#N/A Requesting Data...2145916432</v>
        <stp/>
        <stp>BQL|17480097006069812412</stp>
        <tr r="CF42" s="3"/>
      </tp>
      <tp t="s">
        <v>#N/A Requesting Data...4058127204</v>
        <stp/>
        <stp>BQL|11767414986071652646</stp>
        <tr r="E8" s="3"/>
      </tp>
      <tp t="s">
        <v>#N/A Requesting Data...470715174</v>
        <stp/>
        <stp>BQL|18005837052277565862</stp>
        <tr r="BK11" s="3"/>
      </tp>
      <tp t="s">
        <v>#N/A Requesting Data...603057898</v>
        <stp/>
        <stp>BQL|15165974612674109372</stp>
        <tr r="CN44" s="3"/>
      </tp>
      <tp t="s">
        <v>#N/A Requesting Data...559360509</v>
        <stp/>
        <stp>BQL|12924699626818416404</stp>
        <tr r="CM24" s="3"/>
      </tp>
      <tp t="s">
        <v>#N/A Requesting Data...3514758585</v>
        <stp/>
        <stp>BQL|14876639080299626906</stp>
        <tr r="BI83" s="3"/>
      </tp>
      <tp t="s">
        <v>#N/A Requesting Data...1836440448</v>
        <stp/>
        <stp>BQL|17689508147644967858</stp>
        <tr r="BI15" s="3"/>
      </tp>
      <tp t="s">
        <v>#N/A Requesting Data...2673463663</v>
        <stp/>
        <stp>BQL|14500458989832318063</stp>
        <tr r="CG54" s="3"/>
      </tp>
      <tp t="s">
        <v>#N/A Requesting Data...1369984507</v>
        <stp/>
        <stp>BQL|12858543420598143710</stp>
        <tr r="AS71" s="3"/>
      </tp>
      <tp t="s">
        <v>#N/A Requesting Data...907464180</v>
        <stp/>
        <stp>BQL|12413348630119621197</stp>
        <tr r="CN61" s="3"/>
      </tp>
      <tp t="s">
        <v>#N/A Requesting Data...2801718922</v>
        <stp/>
        <stp>BQL|12956625857059027233</stp>
        <tr r="BY89" s="3"/>
      </tp>
      <tp t="s">
        <v>#N/A Requesting Data...2784222554</v>
        <stp/>
        <stp>BQL|13303189156899680454</stp>
        <tr r="H52" s="7"/>
      </tp>
      <tp t="s">
        <v>#N/A Requesting Data...1631353951</v>
        <stp/>
        <stp>BQL|13889606883151374665</stp>
        <tr r="BK21" s="3"/>
      </tp>
      <tp t="s">
        <v>#N/A Requesting Data...370945222</v>
        <stp/>
        <stp>BQL|10514570820069505492</stp>
        <tr r="CO33" s="3"/>
      </tp>
      <tp t="s">
        <v>#N/A Requesting Data...3627911180</v>
        <stp/>
        <stp>BQL|17702233883362822513</stp>
        <tr r="D50" s="3"/>
      </tp>
      <tp t="s">
        <v>#N/A Requesting Data...2263902747</v>
        <stp/>
        <stp>BQL|17783578074409303694</stp>
        <tr r="R8" s="3"/>
      </tp>
      <tp t="s">
        <v>#N/A Requesting Data...650116395</v>
        <stp/>
        <stp>BQL|12250813983379179188</stp>
        <tr r="AM30" s="3"/>
      </tp>
      <tp t="s">
        <v>#N/A Requesting Data...877948204</v>
        <stp/>
        <stp>BQL|15480815748546726532</stp>
        <tr r="E90" s="3"/>
      </tp>
      <tp t="s">
        <v>#N/A Requesting Data...2804914428</v>
        <stp/>
        <stp>BQL|17315618560815263898</stp>
        <tr r="BJ42" s="3"/>
      </tp>
      <tp t="s">
        <v>#N/A Requesting Data...2548307126</v>
        <stp/>
        <stp>BQL|12646820237464850727</stp>
        <tr r="AF19" s="3"/>
      </tp>
      <tp t="s">
        <v>#N/A Requesting Data...1996745265</v>
        <stp/>
        <stp>BQL|15697632689207592601</stp>
        <tr r="Z33" s="3"/>
      </tp>
      <tp t="s">
        <v>#N/A Requesting Data...1026818373</v>
        <stp/>
        <stp>BQL|13354213444586605996</stp>
        <tr r="BR5" s="3"/>
      </tp>
      <tp t="s">
        <v>#N/A Requesting Data...2393760488</v>
        <stp/>
        <stp>BQL|12151986676882170461</stp>
        <tr r="BK54" s="3"/>
      </tp>
      <tp t="s">
        <v>#N/A Requesting Data...2047976932</v>
        <stp/>
        <stp>BQL|12610292460695508922</stp>
        <tr r="AG67" s="3"/>
      </tp>
      <tp t="s">
        <v>#N/A Requesting Data...1564753067</v>
        <stp/>
        <stp>BQL|14312784451115147937</stp>
        <tr r="AN18" s="3"/>
      </tp>
      <tp t="s">
        <v>#N/A Requesting Data...3151629132</v>
        <stp/>
        <stp>BQL|11974124224810316871</stp>
        <tr r="AU43" s="3"/>
      </tp>
      <tp t="s">
        <v>#N/A Requesting Data...3261240461</v>
        <stp/>
        <stp>BQL|16932602100962363814</stp>
        <tr r="AE29" s="3"/>
      </tp>
      <tp t="s">
        <v>#N/A Requesting Data...3733101092</v>
        <stp/>
        <stp>BQL|16646461687744569494</stp>
        <tr r="Y61" s="3"/>
      </tp>
      <tp t="s">
        <v>#N/A Requesting Data...2713574099</v>
        <stp/>
        <stp>BQL|18336918579508179406</stp>
        <tr r="BQ40" s="3"/>
      </tp>
      <tp t="s">
        <v>#N/A Requesting Data...2214311280</v>
        <stp/>
        <stp>BQL|11960825564030249574</stp>
        <tr r="AG18" s="3"/>
      </tp>
      <tp t="s">
        <v>#N/A Requesting Data...981802347</v>
        <stp/>
        <stp>BQL|16007870468391703322</stp>
        <tr r="CF41" s="3"/>
      </tp>
      <tp t="s">
        <v>#N/A Requesting Data...865791720</v>
        <stp/>
        <stp>BQL|16469692456208410751</stp>
        <tr r="CM37" s="3"/>
      </tp>
      <tp t="s">
        <v>#N/A Requesting Data...2081736128</v>
        <stp/>
        <stp>BQL|17161676897614381577</stp>
        <tr r="Q74" s="3"/>
      </tp>
      <tp t="s">
        <v>#N/A Requesting Data...2874493251</v>
        <stp/>
        <stp>BQL|12596382398760573153</stp>
        <tr r="CT64" s="3"/>
      </tp>
      <tp t="s">
        <v>#N/A Requesting Data...1533740006</v>
        <stp/>
        <stp>BQL|11213944425996472525</stp>
        <tr r="CG5" s="3"/>
      </tp>
      <tp t="s">
        <v>#N/A Requesting Data...2734184885</v>
        <stp/>
        <stp>BQL|17660933647533371044</stp>
        <tr r="BK67" s="3"/>
      </tp>
      <tp t="s">
        <v>#N/A Requesting Data...1576918998</v>
        <stp/>
        <stp>BQL|10094949116675218455</stp>
        <tr r="AM71" s="3"/>
      </tp>
      <tp t="s">
        <v>#N/A Requesting Data...994823024</v>
        <stp/>
        <stp>BQL|10499508808124815814</stp>
        <tr r="AS10" s="3"/>
      </tp>
      <tp t="s">
        <v>#N/A Requesting Data...1262436596</v>
        <stp/>
        <stp>BQL|13466910922290001120</stp>
        <tr r="Y26" s="3"/>
      </tp>
      <tp t="s">
        <v>#N/A Requesting Data...1549794512</v>
        <stp/>
        <stp>BQL|16132088970809880152</stp>
        <tr r="Q21" s="3"/>
      </tp>
      <tp t="s">
        <v>#N/A Requesting Data...3667327725</v>
        <stp/>
        <stp>BQL|17344401670145428837</stp>
        <tr r="CM30" s="3"/>
      </tp>
      <tp t="s">
        <v>#N/A Requesting Data...3017150549</v>
        <stp/>
        <stp>BQL|15749385789952599548</stp>
        <tr r="CN93" s="3"/>
      </tp>
      <tp t="s">
        <v>#N/A Requesting Data...1264989593</v>
        <stp/>
        <stp>BQL|13518571588995501287</stp>
        <tr r="Q18" s="3"/>
      </tp>
      <tp t="s">
        <v>#N/A Requesting Data...1706345445</v>
        <stp/>
        <stp>BQL|17107145993261319727</stp>
        <tr r="BI67" s="3"/>
      </tp>
      <tp t="s">
        <v>#N/A Requesting Data...3636902751</v>
        <stp/>
        <stp>BQL|13577908732705065519</stp>
        <tr r="S15" s="3"/>
      </tp>
      <tp t="s">
        <v>#N/A Requesting Data...1081624049</v>
        <stp/>
        <stp>BQL|10043903403200663043</stp>
        <tr r="BY24" s="3"/>
      </tp>
      <tp t="s">
        <v>#N/A Requesting Data...2890941947</v>
        <stp/>
        <stp>BQL|14849996972425776656</stp>
        <tr r="AE49" s="3"/>
      </tp>
      <tp t="s">
        <v>#N/A Requesting Data...376221057</v>
        <stp/>
        <stp>BQL|16091737944728283444</stp>
        <tr r="BP29" s="3"/>
      </tp>
      <tp t="s">
        <v>#N/A Requesting Data...1844354856</v>
        <stp/>
        <stp>BQL|12432526587021620776</stp>
        <tr r="BR48" s="3"/>
      </tp>
      <tp t="s">
        <v>#N/A Requesting Data...4263808458</v>
        <stp/>
        <stp>BQL|12124426740898053306</stp>
        <tr r="CU68" s="3"/>
      </tp>
      <tp t="s">
        <v>#N/A Requesting Data...3228200742</v>
        <stp/>
        <stp>BQL|11477513213119002559</stp>
        <tr r="CU84" s="3"/>
      </tp>
      <tp t="s">
        <v>#N/A Requesting Data...1857048677</v>
        <stp/>
        <stp>BQL|13801841848314600210</stp>
        <tr r="BY43" s="3"/>
      </tp>
      <tp t="s">
        <v>#N/A Requesting Data...375099510</v>
        <stp/>
        <stp>BQL|13454459810329648649</stp>
        <tr r="E12" s="3"/>
      </tp>
      <tp t="s">
        <v>#N/A Requesting Data...1024971668</v>
        <stp/>
        <stp>BQL|16415565616599282242</stp>
        <tr r="BI21" s="3"/>
      </tp>
      <tp t="s">
        <v>#N/A Requesting Data...670714170</v>
        <stp/>
        <stp>BQL|13240619295114026144</stp>
        <tr r="H69" s="7"/>
      </tp>
      <tp t="s">
        <v>#N/A Requesting Data...2903118400</v>
        <stp/>
        <stp>BQL|12476434885572794570</stp>
        <tr r="CG29" s="3"/>
      </tp>
      <tp t="s">
        <v>#N/A Requesting Data...2694849100</v>
        <stp/>
        <stp>BQL|14604573392883996280</stp>
        <tr r="AM47" s="3"/>
      </tp>
      <tp t="s">
        <v>#N/A Requesting Data...3593183053</v>
        <stp/>
        <stp>BQL|17325184283652934536</stp>
        <tr r="BI88" s="3"/>
      </tp>
      <tp t="s">
        <v>#N/A Requesting Data...686410727</v>
        <stp/>
        <stp>BQL|10125189351869494414</stp>
        <tr r="CM41" s="3"/>
      </tp>
      <tp t="s">
        <v>#N/A Requesting Data...3335607755</v>
        <stp/>
        <stp>BQL|16508660594040238080</stp>
        <tr r="AU27" s="3"/>
      </tp>
      <tp t="s">
        <v>#N/A Requesting Data...1681951374</v>
        <stp/>
        <stp>BQL|10181188010418314175</stp>
        <tr r="BI5" s="3"/>
      </tp>
      <tp t="s">
        <v>#N/A Requesting Data...2435165172</v>
        <stp/>
        <stp>BQL|14158136632557458896</stp>
        <tr r="E14" s="3"/>
      </tp>
      <tp t="s">
        <v>#N/A Requesting Data...813225459</v>
        <stp/>
        <stp>BQL|15096762925561820875</stp>
        <tr r="D34" s="3"/>
      </tp>
      <tp t="s">
        <v>#N/A Requesting Data...1836642940</v>
        <stp/>
        <stp>BQL|10785134247999981565</stp>
        <tr r="BY74" s="3"/>
      </tp>
      <tp t="s">
        <v>#N/A Requesting Data...2494327621</v>
        <stp/>
        <stp>BQL|13787743410809666598</stp>
        <tr r="CT33" s="3"/>
      </tp>
      <tp t="s">
        <v>#N/A Requesting Data...3084489482</v>
        <stp/>
        <stp>BQL|16612896201584514370</stp>
        <tr r="C31" s="3"/>
      </tp>
      <tp t="s">
        <v>#N/A Requesting Data...2561186501</v>
        <stp/>
        <stp>BQL|14986231157978701260</stp>
        <tr r="Q45" s="3"/>
      </tp>
      <tp t="s">
        <v>#N/A Requesting Data...3404152646</v>
        <stp/>
        <stp>BQL|14922420372309709724</stp>
        <tr r="BX45" s="3"/>
      </tp>
      <tp t="s">
        <v>#N/A Requesting Data...3740849383</v>
        <stp/>
        <stp>BQL|12448035718329102326</stp>
        <tr r="AU49" s="3"/>
      </tp>
      <tp t="s">
        <v>#N/A Requesting Data...1639756085</v>
        <stp/>
        <stp>BQL|15839584198246394656</stp>
        <tr r="H59" s="7"/>
      </tp>
      <tp t="s">
        <v>#N/A Requesting Data...2786266598</v>
        <stp/>
        <stp>BQL|10461719868470022837</stp>
        <tr r="AT43" s="3"/>
      </tp>
      <tp t="s">
        <v>#N/A Requesting Data...3272760027</v>
        <stp/>
        <stp>BQL|15487701560399233487</stp>
        <tr r="Y53" s="3"/>
      </tp>
      <tp t="s">
        <v>#N/A Requesting Data...887136310</v>
        <stp/>
        <stp>BQL|11989416727676761815</stp>
        <tr r="CO31" s="3"/>
      </tp>
      <tp t="s">
        <v>#N/A Requesting Data...2260149157</v>
        <stp/>
        <stp>BQL|15668921399909656530</stp>
        <tr r="CU19" s="3"/>
      </tp>
      <tp t="s">
        <v>#N/A Requesting Data...3906369965</v>
        <stp/>
        <stp>BQL|16824575439860755993</stp>
        <tr r="CM76" s="3"/>
      </tp>
      <tp t="s">
        <v>#N/A Requesting Data...461896985</v>
        <stp/>
        <stp>BQL|17860222783414697077</stp>
        <tr r="AG89" s="3"/>
        <tr r="AG95" s="3"/>
      </tp>
      <tp t="s">
        <v>#N/A Requesting Data...1672352736</v>
        <stp/>
        <stp>BQL|14306763859936608927</stp>
        <tr r="C41" s="3"/>
      </tp>
      <tp t="s">
        <v>#N/A Requesting Data...3588339118</v>
        <stp/>
        <stp>BQL|10322120091637918619</stp>
        <tr r="AS49" s="3"/>
      </tp>
      <tp t="s">
        <v>#N/A Requesting Data...3003180851</v>
        <stp/>
        <stp>BQL|10706083883481779031</stp>
        <tr r="S9" s="3"/>
      </tp>
      <tp t="s">
        <v>#N/A Requesting Data...820141715</v>
        <stp/>
        <stp>BQL|14899434343215888887</stp>
        <tr r="CF19" s="3"/>
      </tp>
      <tp t="s">
        <v>#N/A Requesting Data...1087467400</v>
        <stp/>
        <stp>BQL|10829995579412352530</stp>
        <tr r="CT44" s="3"/>
      </tp>
      <tp t="s">
        <v>#N/A Requesting Data...2298398157</v>
        <stp/>
        <stp>BQL|15979030202124381806</stp>
        <tr r="AU35" s="3"/>
      </tp>
      <tp t="s">
        <v>#N/A Requesting Data...1505575491</v>
        <stp/>
        <stp>BQL|11123451329539342751</stp>
        <tr r="S34" s="3"/>
      </tp>
      <tp t="s">
        <v>#N/A Requesting Data...1853227413</v>
        <stp/>
        <stp>BQL|10924726850028507356</stp>
        <tr r="AN85" s="3"/>
      </tp>
      <tp t="s">
        <v>#N/A Requesting Data...488064976</v>
        <stp/>
        <stp>BQL|15881332990290455656</stp>
        <tr r="CF31" s="3"/>
      </tp>
      <tp t="s">
        <v>#N/A Requesting Data...2557312415</v>
        <stp/>
        <stp>BQL|13072111497061550398</stp>
        <tr r="R47" s="3"/>
      </tp>
      <tp t="s">
        <v>#N/A Requesting Data...551542452</v>
        <stp/>
        <stp>BQL|14450311298924775305</stp>
        <tr r="BI69" s="3"/>
      </tp>
      <tp t="s">
        <v>#N/A Requesting Data...701170850</v>
        <stp/>
        <stp>BQL|18329527516342986743</stp>
        <tr r="BX68" s="3"/>
      </tp>
      <tp t="s">
        <v>#N/A Requesting Data...3356620875</v>
        <stp/>
        <stp>BQL|16024901036300899548</stp>
        <tr r="S53" s="3"/>
      </tp>
      <tp t="s">
        <v>#N/A Requesting Data...1261719043</v>
        <stp/>
        <stp>BQL|11376636753012020993</stp>
        <tr r="BX55" s="3"/>
      </tp>
    </main>
    <main first="bofaddin.rtdserver">
      <tp t="s">
        <v>#N/A Requesting Data...2511278708</v>
        <stp/>
        <stp>BQL|10787108134458183274</stp>
        <tr r="E45" s="3"/>
      </tp>
      <tp t="s">
        <v>#N/A Requesting Data...3073721837</v>
        <stp/>
        <stp>BQL|12897783000309572402</stp>
        <tr r="AS30" s="3"/>
      </tp>
      <tp t="s">
        <v>#N/A Requesting Data...2355066626</v>
        <stp/>
        <stp>BQL|10042929654547794346</stp>
        <tr r="BJ7" s="3"/>
      </tp>
      <tp t="s">
        <v>#N/A Requesting Data...3586221498</v>
        <stp/>
        <stp>BQL|16743253799213991667</stp>
        <tr r="R21" s="3"/>
      </tp>
      <tp t="s">
        <v>#N/A Requesting Data...1760376786</v>
        <stp/>
        <stp>BQL|11697670391126678027</stp>
        <tr r="BQ81" s="3"/>
      </tp>
      <tp t="s">
        <v>#N/A Requesting Data...1908842894</v>
        <stp/>
        <stp>BQL|18433728037787608334</stp>
        <tr r="AG53" s="3"/>
      </tp>
      <tp t="s">
        <v>#N/A Requesting Data...2939744827</v>
        <stp/>
        <stp>BQL|10576055485597102708</stp>
        <tr r="BK44" s="3"/>
      </tp>
      <tp t="s">
        <v>#N/A Requesting Data...3891731443</v>
        <stp/>
        <stp>BQL|12805986104511298224</stp>
        <tr r="C43" s="3"/>
      </tp>
      <tp t="s">
        <v>#N/A Requesting Data...2547998311</v>
        <stp/>
        <stp>BQL|13721450591401393743</stp>
        <tr r="CT23" s="3"/>
      </tp>
      <tp t="s">
        <v>#N/A Requesting Data...3202144190</v>
        <stp/>
        <stp>BQL|17159772346235009947</stp>
        <tr r="AN19" s="3"/>
      </tp>
      <tp t="s">
        <v>#N/A Requesting Data...2812510534</v>
        <stp/>
        <stp>BQL|13396185680955669796</stp>
        <tr r="R60" s="3"/>
      </tp>
      <tp t="s">
        <v>#N/A Requesting Data...2443823819</v>
        <stp/>
        <stp>BQL|13563865902897243446</stp>
        <tr r="S52" s="3"/>
      </tp>
      <tp t="s">
        <v>#N/A Requesting Data...3066355653</v>
        <stp/>
        <stp>BQL|17330917871470405107</stp>
        <tr r="BR42" s="3"/>
      </tp>
      <tp t="s">
        <v>#N/A Requesting Data...3523458493</v>
        <stp/>
        <stp>BQL|12516948800093162064</stp>
        <tr r="AT61" s="3"/>
      </tp>
      <tp t="s">
        <v>#N/A Requesting Data...4294557721</v>
        <stp/>
        <stp>BQL|14722118433268245613</stp>
        <tr r="AL27" s="3"/>
      </tp>
      <tp t="s">
        <v>#N/A Requesting Data...3570658167</v>
        <stp/>
        <stp>BQL|14849212642748993245</stp>
        <tr r="AL44" s="3"/>
      </tp>
      <tp t="s">
        <v>#N/A Requesting Data...1587733279</v>
        <stp/>
        <stp>BQL|12624960933382322264</stp>
        <tr r="AG57" s="3"/>
      </tp>
      <tp t="s">
        <v>#N/A Requesting Data...3396982935</v>
        <stp/>
        <stp>BQL|14439531580121601008</stp>
        <tr r="AT47" s="3"/>
      </tp>
      <tp t="s">
        <v>#N/A Requesting Data...2683235335</v>
        <stp/>
        <stp>BQL|11228048388396703788</stp>
        <tr r="Q55" s="3"/>
      </tp>
      <tp t="s">
        <v>#N/A Requesting Data...1762933160</v>
        <stp/>
        <stp>BQL|14374279176330686953</stp>
        <tr r="AM53" s="3"/>
      </tp>
      <tp t="s">
        <v>#N/A Requesting Data...3846098063</v>
        <stp/>
        <stp>BQL|14558975613154262023</stp>
        <tr r="BJ22" s="3"/>
      </tp>
      <tp t="s">
        <v>#N/A Requesting Data...1928756084</v>
        <stp/>
        <stp>BQL|14205715165015243855</stp>
        <tr r="BJ71" s="3"/>
      </tp>
      <tp t="s">
        <v>#N/A Requesting Data...815438018</v>
        <stp/>
        <stp>BQL|11383626861459412041</stp>
        <tr r="C63" s="3"/>
      </tp>
      <tp t="s">
        <v>#N/A Requesting Data...3829477407</v>
        <stp/>
        <stp>BQL|15936569587680870001</stp>
        <tr r="Z80" s="3"/>
      </tp>
      <tp t="s">
        <v>#N/A Requesting Data...636445420</v>
        <stp/>
        <stp>BQL|18039684830074068183</stp>
        <tr r="CN26" s="3"/>
      </tp>
      <tp t="s">
        <v>#N/A Requesting Data...1209674333</v>
        <stp/>
        <stp>BQL|14638243010487735850</stp>
        <tr r="BX8" s="3"/>
      </tp>
      <tp t="s">
        <v>#N/A Requesting Data...3877797354</v>
        <stp/>
        <stp>BQL|14419149791396186206</stp>
        <tr r="BR76" s="3"/>
      </tp>
      <tp t="s">
        <v>#N/A Requesting Data...3365458808</v>
        <stp/>
        <stp>BQL|10565671182232249412</stp>
        <tr r="CG93" s="3"/>
      </tp>
      <tp t="s">
        <v>#N/A Requesting Data...2958704269</v>
        <stp/>
        <stp>BQL|12097255687616296630</stp>
        <tr r="BP90" s="3"/>
      </tp>
      <tp t="s">
        <v>#N/A Requesting Data...1855464079</v>
        <stp/>
        <stp>BQL|12052502491493615558</stp>
        <tr r="AF49" s="3"/>
      </tp>
      <tp t="s">
        <v>#N/A Requesting Data...952652681</v>
        <stp/>
        <stp>BQL|17028575009613983957</stp>
        <tr r="Z37" s="3"/>
      </tp>
      <tp t="s">
        <v>#N/A Requesting Data...1355561833</v>
        <stp/>
        <stp>BQL|12222778991563143779</stp>
        <tr r="AM26" s="3"/>
      </tp>
      <tp t="s">
        <v>#N/A Requesting Data...2522309423</v>
        <stp/>
        <stp>BQL|11789541157298409129</stp>
        <tr r="CO49" s="3"/>
      </tp>
      <tp t="s">
        <v>#N/A Requesting Data...680699960</v>
        <stp/>
        <stp>BQL|11673879163302846588</stp>
        <tr r="AM80" s="3"/>
      </tp>
      <tp t="s">
        <v>#N/A Requesting Data...1393317694</v>
        <stp/>
        <stp>BQL|16773802374564702561</stp>
        <tr r="Y65" s="3"/>
      </tp>
      <tp t="s">
        <v>#N/A Requesting Data...3890657110</v>
        <stp/>
        <stp>BQL|13150562381124166255</stp>
        <tr r="AE18" s="3"/>
      </tp>
      <tp t="s">
        <v>#N/A Requesting Data...2177102304</v>
        <stp/>
        <stp>BQL|14609969545067851606</stp>
        <tr r="CU13" s="3"/>
      </tp>
      <tp t="s">
        <v>#N/A Requesting Data...3034285923</v>
        <stp/>
        <stp>BQL|10784128709848009117</stp>
        <tr r="BI13" s="3"/>
      </tp>
      <tp t="s">
        <v>#N/A Requesting Data...1052399937</v>
        <stp/>
        <stp>BQL|17143526272599408484</stp>
        <tr r="AL60" s="3"/>
      </tp>
      <tp t="s">
        <v>#N/A Requesting Data...2253832516</v>
        <stp/>
        <stp>BQL|10029781996410645653</stp>
        <tr r="BX10" s="3"/>
      </tp>
      <tp t="s">
        <v>#N/A Requesting Data...4294035357</v>
        <stp/>
        <stp>BQL|12196120976484089880</stp>
        <tr r="X51" s="3"/>
      </tp>
      <tp t="s">
        <v>#N/A Requesting Data...1852998757</v>
        <stp/>
        <stp>BQL|14147833969026670404</stp>
        <tr r="CT11" s="3"/>
      </tp>
      <tp t="s">
        <v>#N/A Requesting Data...3099980373</v>
        <stp/>
        <stp>BQL|16744169121218919550</stp>
        <tr r="CT6" s="3"/>
      </tp>
      <tp t="s">
        <v>#N/A Requesting Data...988385042</v>
        <stp/>
        <stp>BQL|15123686432579791106</stp>
        <tr r="BY95" s="3"/>
      </tp>
      <tp t="s">
        <v>#N/A Requesting Data...3618376817</v>
        <stp/>
        <stp>BQL|11641794594866431135</stp>
        <tr r="BZ34" s="3"/>
      </tp>
      <tp t="s">
        <v>#N/A Requesting Data...1973765754</v>
        <stp/>
        <stp>BQL|12991800047995039318</stp>
        <tr r="C26" s="3"/>
      </tp>
      <tp t="s">
        <v>#N/A Requesting Data...3854236415</v>
        <stp/>
        <stp>BQL|11057296984490283305</stp>
        <tr r="AM49" s="3"/>
      </tp>
      <tp t="s">
        <v>#N/A Requesting Data...692311420</v>
        <stp/>
        <stp>BQL|11751932129322572079</stp>
        <tr r="AM58" s="3"/>
      </tp>
      <tp t="s">
        <v>#N/A Requesting Data...738143071</v>
        <stp/>
        <stp>BQL|10852699911957849872</stp>
        <tr r="BR64" s="3"/>
      </tp>
      <tp t="s">
        <v>#N/A Requesting Data...4178608173</v>
        <stp/>
        <stp>BQL|17442903113531954612</stp>
        <tr r="AF59" s="3"/>
      </tp>
      <tp t="s">
        <v>#N/A Requesting Data...1467800448</v>
        <stp/>
        <stp>BQL|16426902330330399493</stp>
        <tr r="C60" s="3"/>
      </tp>
      <tp t="s">
        <v>#N/A Requesting Data...2185171668</v>
        <stp/>
        <stp>BQL|12483745788182557730</stp>
        <tr r="CG77" s="3"/>
      </tp>
      <tp t="s">
        <v>#N/A Requesting Data...1256479997</v>
        <stp/>
        <stp>BQL|12873596541849635285</stp>
        <tr r="H28" s="7"/>
      </tp>
      <tp t="s">
        <v>#N/A Requesting Data...1499159104</v>
        <stp/>
        <stp>BQL|13783193234341714836</stp>
        <tr r="BR74" s="3"/>
      </tp>
      <tp t="s">
        <v>#N/A Requesting Data...1923803588</v>
        <stp/>
        <stp>BQL|16886321970442409802</stp>
        <tr r="AL40" s="3"/>
      </tp>
      <tp t="s">
        <v>#N/A Requesting Data...956041156</v>
        <stp/>
        <stp>BQL|14149463498994398524</stp>
        <tr r="CU18" s="3"/>
      </tp>
      <tp t="s">
        <v>#N/A Requesting Data...2139842661</v>
        <stp/>
        <stp>BQL|11379806867626842122</stp>
        <tr r="AE22" s="3"/>
      </tp>
      <tp t="s">
        <v>#N/A Requesting Data...1543659680</v>
        <stp/>
        <stp>BQL|15391981332032191566</stp>
        <tr r="AT28" s="3"/>
      </tp>
      <tp t="s">
        <v>#N/A Requesting Data...1279909813</v>
        <stp/>
        <stp>BQL|12741145998753013151</stp>
        <tr r="AL48" s="3"/>
      </tp>
      <tp t="s">
        <v>#N/A Requesting Data...410198820</v>
        <stp/>
        <stp>BQL|17334125379859334027</stp>
        <tr r="CE10" s="3"/>
      </tp>
      <tp t="s">
        <v>#N/A Requesting Data...1615578681</v>
        <stp/>
        <stp>BQL|16329848450530847367</stp>
        <tr r="CT9" s="3"/>
      </tp>
      <tp t="s">
        <v>#N/A Requesting Data...1734232232</v>
        <stp/>
        <stp>BQL|12223597231435117921</stp>
        <tr r="R50" s="3"/>
      </tp>
      <tp t="s">
        <v>#N/A Requesting Data...3935848004</v>
        <stp/>
        <stp>BQL|14777225181392459494</stp>
        <tr r="BP31" s="3"/>
      </tp>
      <tp t="s">
        <v>#N/A Requesting Data...1537746177</v>
        <stp/>
        <stp>BQL|14872423626948024259</stp>
        <tr r="AU6" s="3"/>
      </tp>
      <tp t="s">
        <v>#N/A Requesting Data...2812816205</v>
        <stp/>
        <stp>BQL|13072512280800023689</stp>
        <tr r="AG51" s="3"/>
      </tp>
      <tp t="s">
        <v>#N/A Requesting Data...2615342018</v>
        <stp/>
        <stp>BQL|17253143499225597221</stp>
        <tr r="CG49" s="3"/>
      </tp>
      <tp t="s">
        <v>#N/A Requesting Data...2919738905</v>
        <stp/>
        <stp>BQL|17869025021435605854</stp>
        <tr r="BK88" s="3"/>
      </tp>
      <tp t="s">
        <v>#N/A Requesting Data...4162108226</v>
        <stp/>
        <stp>BQL|17555641029558879383</stp>
        <tr r="AG21" s="3"/>
      </tp>
      <tp t="s">
        <v>#N/A Requesting Data...2309255360</v>
        <stp/>
        <stp>BQL|15700964360754372696</stp>
        <tr r="Y55" s="3"/>
      </tp>
      <tp t="s">
        <v>#N/A Requesting Data...2286253470</v>
        <stp/>
        <stp>BQL|10157416147111809947</stp>
        <tr r="CM39" s="3"/>
      </tp>
      <tp t="s">
        <v>#N/A Requesting Data...1664442150</v>
        <stp/>
        <stp>BQL|16954767832522755816</stp>
        <tr r="AU26" s="3"/>
      </tp>
      <tp t="s">
        <v>#N/A Requesting Data...417896917</v>
        <stp/>
        <stp>BQL|14824284590165340295</stp>
        <tr r="R24" s="3"/>
      </tp>
      <tp t="s">
        <v>#N/A Requesting Data...2739062363</v>
        <stp/>
        <stp>BQL|13044763736415667530</stp>
        <tr r="E26" s="3"/>
      </tp>
      <tp t="s">
        <v>#N/A Requesting Data...2785723644</v>
        <stp/>
        <stp>BQL|17389517086524413941</stp>
        <tr r="S91" s="3"/>
      </tp>
      <tp t="s">
        <v>#N/A Requesting Data...1068051005</v>
        <stp/>
        <stp>BQL|17152189208718418912</stp>
        <tr r="AG52" s="3"/>
      </tp>
      <tp t="s">
        <v>#N/A Requesting Data...1157170317</v>
        <stp/>
        <stp>BQL|17251389345092232592</stp>
        <tr r="Z8" s="3"/>
      </tp>
      <tp t="s">
        <v>#N/A Requesting Data...2536934288</v>
        <stp/>
        <stp>BQL|12615835627968426723</stp>
        <tr r="AT73" s="3"/>
      </tp>
      <tp t="s">
        <v>#N/A Requesting Data...2480199599</v>
        <stp/>
        <stp>BQL|12736483079994136239</stp>
        <tr r="Z55" s="3"/>
      </tp>
      <tp t="s">
        <v>#N/A Requesting Data...3213891109</v>
        <stp/>
        <stp>BQL|16401201235724640431</stp>
        <tr r="CF28" s="3"/>
      </tp>
      <tp t="s">
        <v>#N/A Requesting Data...1353474098</v>
        <stp/>
        <stp>BQL|18064178551989093229</stp>
        <tr r="AT54" s="3"/>
      </tp>
      <tp t="s">
        <v>#N/A Requesting Data...1002488480</v>
        <stp/>
        <stp>BQL|12253153512652321726</stp>
        <tr r="Z10" s="3"/>
      </tp>
      <tp t="s">
        <v>#N/A Requesting Data...3027613456</v>
        <stp/>
        <stp>BQL|12000072231454495254</stp>
        <tr r="Y35" s="3"/>
      </tp>
      <tp t="s">
        <v>#N/A Requesting Data...342610238</v>
        <stp/>
        <stp>BQL|13840873908578243426</stp>
        <tr r="AM72" s="3"/>
      </tp>
      <tp t="s">
        <v>#N/A Requesting Data...3425506891</v>
        <stp/>
        <stp>BQL|11101239883949192579</stp>
        <tr r="CU46" s="3"/>
      </tp>
      <tp t="s">
        <v>#N/A Requesting Data...853755364</v>
        <stp/>
        <stp>BQL|16174540235056467131</stp>
        <tr r="BR21" s="3"/>
      </tp>
      <tp t="s">
        <v>#N/A Requesting Data...795140210</v>
        <stp/>
        <stp>BQL|14309873573068805499</stp>
        <tr r="BQ33" s="3"/>
      </tp>
      <tp t="s">
        <v>#N/A Requesting Data...3248130425</v>
        <stp/>
        <stp>BQL|10331064935175091166</stp>
        <tr r="E93" s="3"/>
      </tp>
      <tp t="s">
        <v>#N/A Requesting Data...3366860060</v>
        <stp/>
        <stp>BQL|15759114907131557226</stp>
        <tr r="Z54" s="3"/>
      </tp>
      <tp t="s">
        <v>#N/A Requesting Data...2811084271</v>
        <stp/>
        <stp>BQL|15060681925790309682</stp>
        <tr r="AG39" s="3"/>
      </tp>
      <tp t="s">
        <v>#N/A Requesting Data...1394893583</v>
        <stp/>
        <stp>BQL|12219809871183791921</stp>
        <tr r="Q30" s="3"/>
      </tp>
      <tp t="s">
        <v>#N/A Requesting Data...4205494700</v>
        <stp/>
        <stp>BQL|13635237801776419062</stp>
        <tr r="AL47" s="3"/>
      </tp>
      <tp t="s">
        <v>#N/A Requesting Data...2365292787</v>
        <stp/>
        <stp>BQL|13631175264087759444</stp>
        <tr r="AN24" s="3"/>
      </tp>
      <tp t="s">
        <v>#N/A Requesting Data...3509661555</v>
        <stp/>
        <stp>BQL|16426752410636653114</stp>
        <tr r="C8" s="3"/>
      </tp>
      <tp t="s">
        <v>#N/A Requesting Data...2845863676</v>
        <stp/>
        <stp>BQL|11341344875193119155</stp>
        <tr r="BP68" s="3"/>
      </tp>
      <tp t="s">
        <v>#N/A Requesting Data...2282633955</v>
        <stp/>
        <stp>BQL|16140362472446409376</stp>
        <tr r="BX54" s="3"/>
      </tp>
      <tp t="s">
        <v>#N/A Requesting Data...405282473</v>
        <stp/>
        <stp>BQL|13011521544510315530</stp>
        <tr r="CE88" s="3"/>
      </tp>
      <tp t="s">
        <v>#N/A Requesting Data...2417734392</v>
        <stp/>
        <stp>BQL|15412588724091034491</stp>
        <tr r="D10" s="3"/>
      </tp>
      <tp t="s">
        <v>#N/A Requesting Data...3736379362</v>
        <stp/>
        <stp>BQL|11330671870943444417</stp>
        <tr r="BI6" s="3"/>
      </tp>
      <tp t="s">
        <v>#N/A Requesting Data...1896774535</v>
        <stp/>
        <stp>BQL|12269550902925446504</stp>
        <tr r="CM5" s="3"/>
      </tp>
      <tp t="s">
        <v>#N/A Requesting Data...1800425640</v>
        <stp/>
        <stp>BQL|17002466805092235604</stp>
        <tr r="AL74" s="3"/>
      </tp>
      <tp t="s">
        <v>#N/A Requesting Data...3288012007</v>
        <stp/>
        <stp>BQL|11898618879245964284</stp>
        <tr r="AM54" s="3"/>
      </tp>
      <tp t="s">
        <v>#N/A Requesting Data...3600195004</v>
        <stp/>
        <stp>BQL|15757031794722549947</stp>
        <tr r="BY53" s="3"/>
      </tp>
      <tp t="s">
        <v>#N/A Requesting Data...1661354121</v>
        <stp/>
        <stp>BQL|13750394075673251384</stp>
        <tr r="BJ14" s="3"/>
      </tp>
      <tp t="s">
        <v>#N/A Requesting Data...1776221262</v>
        <stp/>
        <stp>BQL|10182716161587358125</stp>
        <tr r="AT90" s="3"/>
      </tp>
      <tp t="s">
        <v>#N/A Requesting Data...3252882365</v>
        <stp/>
        <stp>BQL|15289923206628354351</stp>
        <tr r="S83" s="3"/>
      </tp>
      <tp t="s">
        <v>#N/A Requesting Data...1721624761</v>
        <stp/>
        <stp>BQL|12272208420065440063</stp>
        <tr r="Q69" s="3"/>
      </tp>
      <tp t="s">
        <v>#N/A Requesting Data...3060815361</v>
        <stp/>
        <stp>BQL|14338322426331586328</stp>
        <tr r="CM72" s="3"/>
      </tp>
      <tp t="s">
        <v>#N/A Requesting Data...3095874515</v>
        <stp/>
        <stp>BQL|14961288311290281026</stp>
        <tr r="AG9" s="3"/>
      </tp>
      <tp t="s">
        <v>#N/A Requesting Data...1989975783</v>
        <stp/>
        <stp>BQL|12197533627114797620</stp>
        <tr r="CE33" s="3"/>
      </tp>
      <tp t="s">
        <v>#N/A Requesting Data...4218590825</v>
        <stp/>
        <stp>BQL|11079133635741533503</stp>
        <tr r="AN83" s="3"/>
      </tp>
      <tp t="s">
        <v>#N/A Requesting Data...1819982880</v>
        <stp/>
        <stp>BQL|10861119998108141738</stp>
        <tr r="CU29" s="3"/>
      </tp>
      <tp t="s">
        <v>#N/A Requesting Data...1306682553</v>
        <stp/>
        <stp>BQL|15501376112812040238</stp>
        <tr r="CO39" s="3"/>
      </tp>
      <tp t="s">
        <v>#N/A Requesting Data...1527804660</v>
        <stp/>
        <stp>BQL|13325360514181717753</stp>
        <tr r="CE22" s="3"/>
      </tp>
      <tp t="s">
        <v>#N/A Requesting Data...3136957575</v>
        <stp/>
        <stp>BQL|17157085663246988010</stp>
        <tr r="D58" s="3"/>
      </tp>
      <tp t="s">
        <v>#N/A Requesting Data...1843200523</v>
        <stp/>
        <stp>BQL|13085855196470027516</stp>
        <tr r="X21" s="3"/>
      </tp>
      <tp t="s">
        <v>#N/A Requesting Data...1135827452</v>
        <stp/>
        <stp>BQL|15172363114170571041</stp>
        <tr r="AM8" s="3"/>
      </tp>
      <tp t="s">
        <v>#N/A Requesting Data...1313279948</v>
        <stp/>
        <stp>BQL|16746653143486032531</stp>
        <tr r="BZ20" s="3"/>
      </tp>
      <tp t="s">
        <v>#N/A Requesting Data...2621987244</v>
        <stp/>
        <stp>BQL|17716771563525312425</stp>
        <tr r="X47" s="3"/>
      </tp>
      <tp t="s">
        <v>#N/A Requesting Data...831967276</v>
        <stp/>
        <stp>BQL|18017902415836255158</stp>
        <tr r="BQ14" s="3"/>
      </tp>
      <tp t="s">
        <v>#N/A Requesting Data...2452458710</v>
        <stp/>
        <stp>BQL|12640130428291181710</stp>
        <tr r="CO5" s="3"/>
      </tp>
      <tp t="s">
        <v>#N/A Requesting Data...1868907352</v>
        <stp/>
        <stp>BQL|12822705391353095850</stp>
        <tr r="H22" s="7"/>
      </tp>
      <tp t="s">
        <v>#N/A Requesting Data...1555913989</v>
        <stp/>
        <stp>BQL|15573545248270364367</stp>
        <tr r="BY10" s="3"/>
      </tp>
      <tp t="s">
        <v>#N/A Requesting Data...3611707912</v>
        <stp/>
        <stp>BQL|14040381636630403364</stp>
        <tr r="D17" s="3"/>
      </tp>
      <tp t="s">
        <v>#N/A Requesting Data...1761371910</v>
        <stp/>
        <stp>BQL|11299690196711188801</stp>
        <tr r="CF47" s="3"/>
      </tp>
      <tp t="s">
        <v>#N/A Requesting Data...835094017</v>
        <stp/>
        <stp>BQL|18417395175732392948</stp>
        <tr r="BQ37" s="3"/>
      </tp>
      <tp t="s">
        <v>#N/A Requesting Data...2912556521</v>
        <stp/>
        <stp>BQL|17287211145967181189</stp>
        <tr r="BK19" s="3"/>
      </tp>
      <tp t="s">
        <v>#N/A Requesting Data...4241768452</v>
        <stp/>
        <stp>BQL|15599170250800914644</stp>
        <tr r="CG81" s="3"/>
      </tp>
      <tp t="s">
        <v>#N/A Requesting Data...3464602161</v>
        <stp/>
        <stp>BQL|13121304060086723788</stp>
        <tr r="CF76" s="3"/>
      </tp>
      <tp t="s">
        <v>#N/A Requesting Data...3078424889</v>
        <stp/>
        <stp>BQL|17965158594808055063</stp>
        <tr r="Q65" s="3"/>
      </tp>
      <tp t="s">
        <v>#N/A Requesting Data...1123608548</v>
        <stp/>
        <stp>BQL|13700460769456601004</stp>
        <tr r="Z69" s="3"/>
      </tp>
      <tp t="s">
        <v>#N/A Requesting Data...2159916567</v>
        <stp/>
        <stp>BQL|14373025182603573887</stp>
        <tr r="H5" s="7"/>
      </tp>
      <tp t="s">
        <v>#N/A Requesting Data...461537024</v>
        <stp/>
        <stp>BQL|13038757303707686491</stp>
        <tr r="CG34" s="3"/>
      </tp>
      <tp t="s">
        <v>#N/A Requesting Data...383306535</v>
        <stp/>
        <stp>BQL|10014097093456597862</stp>
        <tr r="AN22" s="3"/>
      </tp>
      <tp t="s">
        <v>#N/A Requesting Data...2575053576</v>
        <stp/>
        <stp>BQL|14675088921036321752</stp>
        <tr r="CT57" s="3"/>
      </tp>
      <tp t="s">
        <v>#N/A Requesting Data...4179323280</v>
        <stp/>
        <stp>BQL|12697040177955908750</stp>
        <tr r="BX39" s="3"/>
      </tp>
      <tp t="s">
        <v>#N/A Requesting Data...731719544</v>
        <stp/>
        <stp>BQL|13959861200834010869</stp>
        <tr r="BQ61" s="3"/>
      </tp>
      <tp t="s">
        <v>#N/A Requesting Data...1499714002</v>
        <stp/>
        <stp>BQL|17317626670746990700</stp>
        <tr r="X18" s="3"/>
      </tp>
      <tp t="s">
        <v>#N/A Requesting Data...4014121684</v>
        <stp/>
        <stp>BQL|11880403578814950115</stp>
        <tr r="AU67" s="3"/>
      </tp>
      <tp t="s">
        <v>#N/A Requesting Data...831786253</v>
        <stp/>
        <stp>BQL|10584071937406895254</stp>
        <tr r="BI12" s="3"/>
      </tp>
      <tp t="s">
        <v>#N/A Requesting Data...2702860658</v>
        <stp/>
        <stp>BQL|16730660152090367282</stp>
        <tr r="CM95" s="3"/>
      </tp>
      <tp t="s">
        <v>#N/A Requesting Data...3889496280</v>
        <stp/>
        <stp>BQL|16309148649051150541</stp>
        <tr r="CN69" s="3"/>
      </tp>
      <tp t="s">
        <v>#N/A Requesting Data...3714478388</v>
        <stp/>
        <stp>BQL|11906112744547534423</stp>
        <tr r="Y10" s="3"/>
      </tp>
      <tp t="s">
        <v>#N/A Requesting Data...3146918772</v>
        <stp/>
        <stp>BQL|15855661586194304800</stp>
        <tr r="AT18" s="3"/>
      </tp>
      <tp t="s">
        <v>#N/A Requesting Data...2469356375</v>
        <stp/>
        <stp>BQL|12886511867374722234</stp>
        <tr r="Y17" s="3"/>
      </tp>
      <tp t="s">
        <v>#N/A Requesting Data...4031367679</v>
        <stp/>
        <stp>BQL|15352105567266850365</stp>
        <tr r="AG23" s="3"/>
      </tp>
      <tp t="s">
        <v>#N/A Requesting Data...1759670698</v>
        <stp/>
        <stp>BQL|12279707222678994838</stp>
        <tr r="AF77" s="3"/>
      </tp>
      <tp t="s">
        <v>#N/A Requesting Data...2715320704</v>
        <stp/>
        <stp>BQL|13541834581443486664</stp>
        <tr r="BI10" s="3"/>
      </tp>
      <tp t="s">
        <v>#N/A Requesting Data...3016460638</v>
        <stp/>
        <stp>BQL|16967176053756008285</stp>
        <tr r="CT17" s="3"/>
      </tp>
      <tp t="s">
        <v>#N/A Requesting Data...2725210948</v>
        <stp/>
        <stp>BQL|16887328438407647712</stp>
        <tr r="CM49" s="3"/>
      </tp>
      <tp t="s">
        <v>#N/A Requesting Data...674842422</v>
        <stp/>
        <stp>BQL|11306055841394579762</stp>
        <tr r="CG51" s="3"/>
      </tp>
      <tp t="s">
        <v>#N/A Requesting Data...1741949726</v>
        <stp/>
        <stp>BQL|11751186703393174594</stp>
        <tr r="H8" s="7"/>
      </tp>
      <tp t="s">
        <v>#N/A Requesting Data...1416529371</v>
        <stp/>
        <stp>BQL|14307286409066174672</stp>
        <tr r="D48" s="3"/>
      </tp>
      <tp t="s">
        <v>#N/A Requesting Data...806498241</v>
        <stp/>
        <stp>BQL|10830372304554878172</stp>
        <tr r="CM17" s="3"/>
      </tp>
      <tp t="s">
        <v>#N/A Requesting Data...2263209042</v>
        <stp/>
        <stp>BQL|12156524801923171278</stp>
        <tr r="AS84" s="3"/>
      </tp>
      <tp t="s">
        <v>#N/A Requesting Data...597723797</v>
        <stp/>
        <stp>BQL|13729346645743717154</stp>
        <tr r="Z36" s="3"/>
      </tp>
      <tp t="s">
        <v>#N/A Requesting Data...2399474732</v>
        <stp/>
        <stp>BQL|15897774517325908058</stp>
        <tr r="AL5" s="3"/>
      </tp>
      <tp t="s">
        <v>#N/A Requesting Data...2420036224</v>
        <stp/>
        <stp>BQL|16604104313855194503</stp>
        <tr r="CF67" s="3"/>
      </tp>
      <tp t="s">
        <v>#N/A Requesting Data...4129400528</v>
        <stp/>
        <stp>BQL|14922302399431464906</stp>
        <tr r="BZ64" s="3"/>
      </tp>
      <tp t="s">
        <v>#N/A Requesting Data...3379537046</v>
        <stp/>
        <stp>BQL|10882333966001885228</stp>
        <tr r="BR69" s="3"/>
      </tp>
      <tp t="s">
        <v>#N/A Requesting Data...2659580849</v>
        <stp/>
        <stp>BQL|15681140885998581253</stp>
        <tr r="BR41" s="3"/>
      </tp>
      <tp t="s">
        <v>#N/A Requesting Data...1801330434</v>
        <stp/>
        <stp>BQL|11250431955694290213</stp>
        <tr r="AN12" s="3"/>
      </tp>
      <tp t="s">
        <v>#N/A Requesting Data...1809205498</v>
        <stp/>
        <stp>BQL|14345949343647025836</stp>
        <tr r="AU55" s="3"/>
      </tp>
      <tp t="s">
        <v>#N/A Requesting Data...2360346137</v>
        <stp/>
        <stp>BQL|14250754042902072322</stp>
        <tr r="AN28" s="3"/>
      </tp>
      <tp t="s">
        <v>#N/A Requesting Data...1993405951</v>
        <stp/>
        <stp>BQL|11805414669724336142</stp>
        <tr r="R93" s="3"/>
      </tp>
      <tp t="s">
        <v>#N/A Requesting Data...1412841932</v>
        <stp/>
        <stp>BQL|17608281279720865480</stp>
        <tr r="BP47" s="3"/>
      </tp>
      <tp t="s">
        <v>#N/A Requesting Data...3096276349</v>
        <stp/>
        <stp>BQL|15943071601994197792</stp>
        <tr r="AU12" s="3"/>
      </tp>
      <tp t="s">
        <v>#N/A Requesting Data...3974496367</v>
        <stp/>
        <stp>BQL|11280661117988346870</stp>
        <tr r="BX24" s="3"/>
      </tp>
      <tp t="s">
        <v>#N/A Requesting Data...3310220432</v>
        <stp/>
        <stp>BQL|11219336102283346775</stp>
        <tr r="AT21" s="3"/>
      </tp>
      <tp t="s">
        <v>#N/A Requesting Data...1393528557</v>
        <stp/>
        <stp>BQL|18362078032598828582</stp>
        <tr r="CE31" s="3"/>
      </tp>
      <tp t="s">
        <v>#N/A Requesting Data...750037863</v>
        <stp/>
        <stp>BQL|18158962165173634229</stp>
        <tr r="CE50" s="3"/>
      </tp>
      <tp t="s">
        <v>#N/A Requesting Data...495107688</v>
        <stp/>
        <stp>BQL|12751625112251335222</stp>
        <tr r="AT68" s="3"/>
      </tp>
      <tp t="s">
        <v>#N/A Requesting Data...1248352437</v>
        <stp/>
        <stp>BQL|16834527874187017587</stp>
        <tr r="AS13" s="3"/>
      </tp>
      <tp t="s">
        <v>#N/A Requesting Data...2038104363</v>
        <stp/>
        <stp>BQL|18100632297666459774</stp>
        <tr r="Y59" s="3"/>
      </tp>
      <tp t="s">
        <v>#N/A Requesting Data...2464481907</v>
        <stp/>
        <stp>BQL|17479937670969258638</stp>
        <tr r="CO68" s="3"/>
      </tp>
      <tp t="s">
        <v>#N/A Requesting Data...2488352578</v>
        <stp/>
        <stp>BQL|12992866193871591485</stp>
        <tr r="BZ81" s="3"/>
      </tp>
      <tp t="s">
        <v>#N/A Requesting Data...1648752242</v>
        <stp/>
        <stp>BQL|11505443504506700534</stp>
        <tr r="AF53" s="3"/>
      </tp>
      <tp t="s">
        <v>#N/A Requesting Data...1381237584</v>
        <stp/>
        <stp>BQL|12334200137164338161</stp>
        <tr r="Z17" s="3"/>
      </tp>
      <tp t="s">
        <v>#N/A Requesting Data...1343110153</v>
        <stp/>
        <stp>BQL|17226666575241890188</stp>
        <tr r="CE59" s="3"/>
      </tp>
      <tp t="s">
        <v>#N/A Requesting Data...3247624919</v>
        <stp/>
        <stp>BQL|12510488437577908428</stp>
        <tr r="AM5" s="3"/>
      </tp>
      <tp t="s">
        <v>#N/A Requesting Data...2074666998</v>
        <stp/>
        <stp>BQL|10631594228935564412</stp>
        <tr r="BJ74" s="3"/>
      </tp>
      <tp t="s">
        <v>#N/A Requesting Data...2722611297</v>
        <stp/>
        <stp>BQL|11935178265037043780</stp>
        <tr r="BI34" s="3"/>
      </tp>
      <tp t="s">
        <v>#N/A Requesting Data...1249889493</v>
        <stp/>
        <stp>BQL|14480846596411033256</stp>
        <tr r="AS83" s="3"/>
      </tp>
      <tp t="s">
        <v>#N/A Requesting Data...1826491069</v>
        <stp/>
        <stp>BQL|12951172423403642486</stp>
        <tr r="E46" s="3"/>
      </tp>
      <tp t="s">
        <v>#N/A Requesting Data...825948259</v>
        <stp/>
        <stp>BQL|16414201736764900587</stp>
        <tr r="BY26" s="3"/>
      </tp>
      <tp t="s">
        <v>#N/A Requesting Data...2460832357</v>
        <stp/>
        <stp>BQL|14664208767296798040</stp>
        <tr r="AN59" s="3"/>
      </tp>
      <tp t="s">
        <v>#N/A Requesting Data...3614761654</v>
        <stp/>
        <stp>BQL|10555329135075604393</stp>
        <tr r="CE12" s="3"/>
      </tp>
      <tp t="s">
        <v>#N/A Requesting Data...2660835947</v>
        <stp/>
        <stp>BQL|10206484164137232315</stp>
        <tr r="X85" s="3"/>
      </tp>
      <tp t="s">
        <v>#N/A Requesting Data...3388545148</v>
        <stp/>
        <stp>BQL|10553751522962757188</stp>
        <tr r="AG37" s="3"/>
      </tp>
      <tp t="s">
        <v>#N/A Requesting Data...3215539506</v>
        <stp/>
        <stp>BQL|15706584055974221759</stp>
        <tr r="AN34" s="3"/>
      </tp>
      <tp t="s">
        <v>#N/A Requesting Data...509032356</v>
        <stp/>
        <stp>BQL|11836033572479616936</stp>
        <tr r="AF81" s="3"/>
      </tp>
      <tp t="s">
        <v>#N/A Requesting Data...999336573</v>
        <stp/>
        <stp>BQL|12408331092326922801</stp>
        <tr r="AE7" s="3"/>
      </tp>
      <tp t="s">
        <v>#N/A Requesting Data...1382783906</v>
        <stp/>
        <stp>BQL|17970728019215810255</stp>
        <tr r="CG68" s="3"/>
      </tp>
      <tp t="s">
        <v>#N/A Requesting Data...943639820</v>
        <stp/>
        <stp>BQL|13049172718060208528</stp>
        <tr r="BX52" s="3"/>
      </tp>
      <tp t="s">
        <v>#N/A Requesting Data...3422671312</v>
        <stp/>
        <stp>BQL|14563676643462954270</stp>
        <tr r="X35" s="3"/>
      </tp>
      <tp t="s">
        <v>#N/A Requesting Data...2547219725</v>
        <stp/>
        <stp>BQL|13492696465837321245</stp>
        <tr r="C57" s="3"/>
      </tp>
      <tp t="s">
        <v>#N/A Requesting Data...2069579236</v>
        <stp/>
        <stp>BQL|17900110865737177137</stp>
        <tr r="H80" s="7"/>
      </tp>
      <tp t="s">
        <v>#N/A Requesting Data...3350658535</v>
        <stp/>
        <stp>BQL|12920477946802192662</stp>
        <tr r="Z74" s="3"/>
      </tp>
      <tp t="s">
        <v>#N/A Requesting Data...3199904609</v>
        <stp/>
        <stp>BQL|18323680117600105921</stp>
        <tr r="CE20" s="3"/>
      </tp>
      <tp t="s">
        <v>#N/A Requesting Data...3463810601</v>
        <stp/>
        <stp>BQL|17690486945007022654</stp>
        <tr r="BP49" s="3"/>
      </tp>
      <tp t="s">
        <v>#N/A Requesting Data...1140204811</v>
        <stp/>
        <stp>BQL|12883162678443023182</stp>
        <tr r="BX29" s="3"/>
      </tp>
      <tp t="s">
        <v>#N/A Requesting Data...1299204451</v>
        <stp/>
        <stp>BQL|13058943018049021425</stp>
        <tr r="CN45" s="3"/>
      </tp>
      <tp t="s">
        <v>#N/A Requesting Data...2423370566</v>
        <stp/>
        <stp>BQL|11229330946183853312</stp>
        <tr r="AF29" s="3"/>
      </tp>
      <tp t="s">
        <v>#N/A Requesting Data...655782901</v>
        <stp/>
        <stp>BQL|12562641242805960333</stp>
        <tr r="BR26" s="3"/>
      </tp>
      <tp t="s">
        <v>#N/A Requesting Data...1643266619</v>
        <stp/>
        <stp>BQL|16954495210997830214</stp>
        <tr r="CM6" s="3"/>
      </tp>
      <tp t="s">
        <v>#N/A Requesting Data...2335068832</v>
        <stp/>
        <stp>BQL|10188125590219371795</stp>
        <tr r="H19" s="7"/>
      </tp>
      <tp t="s">
        <v>#N/A Requesting Data...1221388449</v>
        <stp/>
        <stp>BQL|17722693465536182730</stp>
        <tr r="AU81" s="3"/>
      </tp>
      <tp t="s">
        <v>#N/A Requesting Data...3784738134</v>
        <stp/>
        <stp>BQL|13111345134340031586</stp>
        <tr r="D64" s="3"/>
      </tp>
      <tp t="s">
        <v>#N/A Requesting Data...1951170159</v>
        <stp/>
        <stp>BQL|11952790026602670095</stp>
        <tr r="CU34" s="3"/>
      </tp>
      <tp t="s">
        <v>#N/A Requesting Data...3979641699</v>
        <stp/>
        <stp>BQL|14772645058584667546</stp>
        <tr r="AU72" s="3"/>
      </tp>
      <tp t="s">
        <v>#N/A Requesting Data...3002817923</v>
        <stp/>
        <stp>BQL|17620695595019602752</stp>
        <tr r="CO23" s="3"/>
      </tp>
      <tp t="s">
        <v>#N/A Requesting Data...3826914962</v>
        <stp/>
        <stp>BQL|10824668316799764873</stp>
        <tr r="BP33" s="3"/>
      </tp>
      <tp t="s">
        <v>#N/A Requesting Data...4267679958</v>
        <stp/>
        <stp>BQL|11170806319187180917</stp>
        <tr r="BK29" s="3"/>
      </tp>
      <tp t="s">
        <v>#N/A Requesting Data...3450130515</v>
        <stp/>
        <stp>BQL|11283081772993410341</stp>
        <tr r="AT23" s="3"/>
      </tp>
      <tp t="s">
        <v>#N/A Requesting Data...847135893</v>
        <stp/>
        <stp>BQL|10239486286099230366</stp>
        <tr r="AS63" s="3"/>
      </tp>
      <tp t="s">
        <v>#N/A Requesting Data...2920993003</v>
        <stp/>
        <stp>BQL|16407301056587917133</stp>
        <tr r="AS33" s="3"/>
      </tp>
      <tp t="s">
        <v>#N/A Requesting Data...4260573892</v>
        <stp/>
        <stp>BQL|10818316433505211307</stp>
        <tr r="Q28" s="3"/>
      </tp>
      <tp t="s">
        <v>#N/A Requesting Data...689206639</v>
        <stp/>
        <stp>BQL|14040688138003272490</stp>
        <tr r="AT63" s="3"/>
      </tp>
      <tp t="s">
        <v>#N/A Requesting Data...1126640765</v>
        <stp/>
        <stp>BQL|13495883506038920582</stp>
        <tr r="D47" s="3"/>
      </tp>
      <tp t="s">
        <v>#N/A Requesting Data...1011192852</v>
        <stp/>
        <stp>BQL|14761553851697949519</stp>
        <tr r="BY84" s="3"/>
      </tp>
      <tp t="s">
        <v>#N/A Requesting Data...1349546748</v>
        <stp/>
        <stp>BQL|12028117993699046596</stp>
        <tr r="AG14" s="3"/>
      </tp>
      <tp t="s">
        <v>#N/A Requesting Data...3702427552</v>
        <stp/>
        <stp>BQL|15878341204699049935</stp>
        <tr r="AG76" s="3"/>
      </tp>
      <tp t="s">
        <v>#N/A Requesting Data...1859706793</v>
        <stp/>
        <stp>BQL|15386439003611853602</stp>
        <tr r="CO21" s="3"/>
      </tp>
      <tp t="s">
        <v>#N/A Requesting Data...3027509582</v>
        <stp/>
        <stp>BQL|17104153241634833063</stp>
        <tr r="Y9" s="3"/>
      </tp>
      <tp t="s">
        <v>#N/A Requesting Data...3724706299</v>
        <stp/>
        <stp>BQL|18278647490808829941</stp>
        <tr r="CN59" s="3"/>
      </tp>
      <tp t="s">
        <v>#N/A Requesting Data...1175302443</v>
        <stp/>
        <stp>BQL|13676474548801310406</stp>
        <tr r="CM34" s="3"/>
      </tp>
      <tp t="s">
        <v>#N/A Requesting Data...3530079612</v>
        <stp/>
        <stp>BQL|10661717174181175785</stp>
        <tr r="AS88" s="3"/>
      </tp>
      <tp t="s">
        <v>#N/A Requesting Data...597015609</v>
        <stp/>
        <stp>BQL|12403697335723563274</stp>
        <tr r="AG61" s="3"/>
      </tp>
      <tp t="s">
        <v>#N/A Requesting Data...2984257988</v>
        <stp/>
        <stp>BQL|14112597964836284747</stp>
        <tr r="Z6" s="3"/>
      </tp>
      <tp t="s">
        <v>#N/A Requesting Data...554852641</v>
        <stp/>
        <stp>BQL|13078143658072520337</stp>
        <tr r="AE69" s="3"/>
      </tp>
      <tp t="s">
        <v>#N/A Requesting Data...1030122757</v>
        <stp/>
        <stp>BQL|16669423502481519595</stp>
        <tr r="AF10" s="3"/>
      </tp>
    </main>
    <main first="bofaddin.rtdserver">
      <tp t="s">
        <v>#N/A Requesting Data...3177833624</v>
        <stp/>
        <stp>BQL|16881050878935998193</stp>
        <tr r="BJ77" s="3"/>
      </tp>
      <tp t="s">
        <v>#N/A Requesting Data...2115589658</v>
        <stp/>
        <stp>BQL|17124429786176369832</stp>
        <tr r="BX80" s="3"/>
      </tp>
      <tp t="s">
        <v>#N/A Requesting Data...4071415385</v>
        <stp/>
        <stp>BQL|15444213425865363564</stp>
        <tr r="BZ95" s="3"/>
      </tp>
      <tp t="s">
        <v>#N/A Requesting Data...2302408941</v>
        <stp/>
        <stp>BQL|16548367216710955192</stp>
        <tr r="Y47" s="3"/>
      </tp>
      <tp t="s">
        <v>#N/A Requesting Data...2505212809</v>
        <stp/>
        <stp>BQL|12454673473496500001</stp>
        <tr r="AN5" s="3"/>
      </tp>
      <tp t="s">
        <v>#N/A Requesting Data...4107720969</v>
        <stp/>
        <stp>BQL|17643026955071518610</stp>
        <tr r="AF76" s="3"/>
      </tp>
      <tp t="s">
        <v>#N/A Requesting Data...2546583481</v>
        <stp/>
        <stp>BQL|16045156411812309128</stp>
        <tr r="AU94" s="3"/>
      </tp>
      <tp t="s">
        <v>#N/A Requesting Data...2042681269</v>
        <stp/>
        <stp>BQL|12257422110650580208</stp>
        <tr r="BX67" s="3"/>
      </tp>
      <tp t="s">
        <v>#N/A Requesting Data...3521030210</v>
        <stp/>
        <stp>BQL|11326345802163584447</stp>
        <tr r="BX48" s="3"/>
      </tp>
      <tp t="s">
        <v>#N/A Requesting Data...1678668309</v>
        <stp/>
        <stp>BQL|15717578215265652171</stp>
        <tr r="D7" s="3"/>
      </tp>
      <tp t="s">
        <v>#N/A Requesting Data...1844595048</v>
        <stp/>
        <stp>BQL|15723919670289487758</stp>
        <tr r="CM57" s="3"/>
      </tp>
      <tp t="s">
        <v>#N/A Requesting Data...4275460071</v>
        <stp/>
        <stp>BQL|14988580867107877596</stp>
        <tr r="E77" s="3"/>
      </tp>
      <tp t="s">
        <v>#N/A Requesting Data...2377986305</v>
        <stp/>
        <stp>BQL|10280350938773081688</stp>
        <tr r="Y8" s="3"/>
      </tp>
      <tp t="s">
        <v>#N/A Requesting Data...1256417435</v>
        <stp/>
        <stp>BQL|14167851414991454935</stp>
        <tr r="CO57" s="3"/>
      </tp>
      <tp t="s">
        <v>#N/A Requesting Data...3259388322</v>
        <stp/>
        <stp>BQL|14191402653656128643</stp>
        <tr r="AT76" s="3"/>
      </tp>
      <tp t="s">
        <v>#N/A Requesting Data...1987853656</v>
        <stp/>
        <stp>BQL|13095128594549131704</stp>
        <tr r="BX93" s="3"/>
      </tp>
      <tp t="s">
        <v>#N/A Requesting Data...1401984505</v>
        <stp/>
        <stp>BQL|13239165815481107775</stp>
        <tr r="AE55" s="3"/>
      </tp>
      <tp t="s">
        <v>#N/A Requesting Data...2183274011</v>
        <stp/>
        <stp>BQL|16550691417534553093</stp>
        <tr r="CO67" s="3"/>
      </tp>
      <tp t="s">
        <v>#N/A Requesting Data...3843051749</v>
        <stp/>
        <stp>BQL|11513612502124675672</stp>
        <tr r="AU73" s="3"/>
      </tp>
      <tp t="s">
        <v>#N/A Requesting Data...2653736733</v>
        <stp/>
        <stp>BQL|16665542651047446406</stp>
        <tr r="BI11" s="3"/>
      </tp>
      <tp t="s">
        <v>#N/A Requesting Data...1504543592</v>
        <stp/>
        <stp>BQL|11041709109632763184</stp>
        <tr r="Z43" s="3"/>
      </tp>
      <tp t="s">
        <v>#N/A Requesting Data...1770699749</v>
        <stp/>
        <stp>BQL|14635424697314344861</stp>
        <tr r="AL63" s="3"/>
      </tp>
      <tp t="s">
        <v>#N/A Requesting Data...2112603351</v>
        <stp/>
        <stp>BQL|15261595359402345277</stp>
        <tr r="BP50" s="3"/>
      </tp>
      <tp t="s">
        <v>#N/A Requesting Data...2221310815</v>
        <stp/>
        <stp>BQL|11974195676440176215</stp>
        <tr r="H63" s="7"/>
      </tp>
      <tp t="s">
        <v>#N/A Requesting Data...1397164908</v>
        <stp/>
        <stp>BQL|12393960095663327421</stp>
        <tr r="AE51" s="3"/>
      </tp>
      <tp t="s">
        <v>#N/A Requesting Data...1469182684</v>
        <stp/>
        <stp>BQL|15526121304802214309</stp>
        <tr r="H25" s="7"/>
      </tp>
      <tp t="s">
        <v>#N/A Requesting Data...3826433408</v>
        <stp/>
        <stp>BQL|17333901335611508920</stp>
        <tr r="E73" s="3"/>
      </tp>
      <tp t="s">
        <v>#N/A Requesting Data...1585962094</v>
        <stp/>
        <stp>BQL|15403564108942369790</stp>
        <tr r="H74" s="7"/>
      </tp>
      <tp t="s">
        <v>#N/A Requesting Data...710702987</v>
        <stp/>
        <stp>BQL|11005985084030553598</stp>
        <tr r="AM31" s="3"/>
      </tp>
      <tp t="s">
        <v>#N/A Requesting Data...1353823505</v>
        <stp/>
        <stp>BQL|13377116542692511159</stp>
        <tr r="AT30" s="3"/>
      </tp>
      <tp t="s">
        <v>#N/A Requesting Data...3480246186</v>
        <stp/>
        <stp>BQL|11635462178925863200</stp>
        <tr r="CO10" s="3"/>
      </tp>
      <tp t="s">
        <v>#N/A Requesting Data...1712148680</v>
        <stp/>
        <stp>BQL|15099438620897457171</stp>
        <tr r="CM43" s="3"/>
      </tp>
      <tp t="s">
        <v>#N/A Requesting Data...2199480518</v>
        <stp/>
        <stp>BQL|13604634965756217027</stp>
        <tr r="S37" s="3"/>
      </tp>
      <tp t="s">
        <v>#N/A Requesting Data...2583967763</v>
        <stp/>
        <stp>BQL|16258616147044742533</stp>
        <tr r="S60" s="3"/>
      </tp>
      <tp t="s">
        <v>#N/A Requesting Data...3471007106</v>
        <stp/>
        <stp>BQL|18374674079884625883</stp>
        <tr r="X59" s="3"/>
      </tp>
      <tp t="s">
        <v>#N/A Requesting Data...4095741114</v>
        <stp/>
        <stp>BQL|18079708003172672869</stp>
        <tr r="CU27" s="3"/>
      </tp>
      <tp t="s">
        <v>#N/A Requesting Data...1795087570</v>
        <stp/>
        <stp>BQL|10352149668196850457</stp>
        <tr r="AS31" s="3"/>
      </tp>
      <tp t="s">
        <v>#N/A Requesting Data...675134241</v>
        <stp/>
        <stp>BQL|17865097925982566231</stp>
        <tr r="BK50" s="3"/>
      </tp>
      <tp t="s">
        <v>#N/A Requesting Data...3640538447</v>
        <stp/>
        <stp>BQL|16348495004030408782</stp>
        <tr r="BI51" s="3"/>
      </tp>
      <tp t="s">
        <v>#N/A Requesting Data...1986148387</v>
        <stp/>
        <stp>BQL|17891047830649344823</stp>
        <tr r="S8" s="3"/>
      </tp>
      <tp t="s">
        <v>#N/A Requesting Data...814015460</v>
        <stp/>
        <stp>BQL|10039271047933488090</stp>
        <tr r="Q54" s="3"/>
      </tp>
      <tp t="s">
        <v>#N/A Requesting Data...3029974192</v>
        <stp/>
        <stp>BQL|15579744569675036454</stp>
        <tr r="D33" s="3"/>
      </tp>
      <tp t="s">
        <v>#N/A Requesting Data...1838039384</v>
        <stp/>
        <stp>BQL|12144413542321644691</stp>
        <tr r="C58" s="3"/>
      </tp>
      <tp t="s">
        <v>#N/A Requesting Data...3703202389</v>
        <stp/>
        <stp>BQL|14804703069215907554</stp>
        <tr r="CN60" s="3"/>
      </tp>
      <tp t="s">
        <v>#N/A Requesting Data...3177046917</v>
        <stp/>
        <stp>BQL|14114205476811999528</stp>
        <tr r="CM74" s="3"/>
      </tp>
      <tp t="s">
        <v>#N/A Requesting Data...2749012300</v>
        <stp/>
        <stp>BQL|18335798090962767115</stp>
        <tr r="AE8" s="3"/>
      </tp>
      <tp t="s">
        <v>#N/A Requesting Data...3675370497</v>
        <stp/>
        <stp>BQL|15933284353045888254</stp>
        <tr r="BJ46" s="3"/>
      </tp>
      <tp t="s">
        <v>#N/A Requesting Data...1334347640</v>
        <stp/>
        <stp>BQL|11385998132206706809</stp>
        <tr r="AL26" s="3"/>
      </tp>
      <tp t="s">
        <v>#N/A Requesting Data...1910349565</v>
        <stp/>
        <stp>BQL|11458016812425122094</stp>
        <tr r="AT7" s="3"/>
      </tp>
      <tp t="s">
        <v>#N/A Requesting Data...1769305056</v>
        <stp/>
        <stp>BQL|18437737283077217595</stp>
        <tr r="AS34" s="3"/>
      </tp>
      <tp t="s">
        <v>#N/A Requesting Data...2021239803</v>
        <stp/>
        <stp>BQL|12056013542917809452</stp>
        <tr r="BY59" s="3"/>
      </tp>
      <tp t="s">
        <v>#N/A Requesting Data...1046734077</v>
        <stp/>
        <stp>BQL|10981195929247015172</stp>
        <tr r="BI57" s="3"/>
      </tp>
      <tp t="s">
        <v>#N/A Requesting Data...3205351250</v>
        <stp/>
        <stp>BQL|14241585052114548536</stp>
        <tr r="BY37" s="3"/>
      </tp>
      <tp t="s">
        <v>#N/A Requesting Data...3050909492</v>
        <stp/>
        <stp>BQL|13244291414773300620</stp>
        <tr r="BP54" s="3"/>
      </tp>
      <tp t="s">
        <v>#N/A Requesting Data...4215702585</v>
        <stp/>
        <stp>BQL|16173964092202825132</stp>
        <tr r="AU54" s="3"/>
      </tp>
      <tp t="s">
        <v>#N/A Requesting Data...3478975244</v>
        <stp/>
        <stp>BQL|13259625312396216798</stp>
        <tr r="CM45" s="3"/>
      </tp>
      <tp t="s">
        <v>#N/A Requesting Data...3652103611</v>
        <stp/>
        <stp>BQL|17281110062715064083</stp>
        <tr r="CT71" s="3"/>
      </tp>
      <tp t="s">
        <v>#N/A Requesting Data...1424280782</v>
        <stp/>
        <stp>BQL|15960781539205371121</stp>
        <tr r="CN24" s="3"/>
      </tp>
      <tp t="s">
        <v>#N/A Requesting Data...808198839</v>
        <stp/>
        <stp>BQL|17775811820001943978</stp>
        <tr r="E41" s="3"/>
      </tp>
      <tp t="s">
        <v>#N/A Requesting Data...2261920211</v>
        <stp/>
        <stp>BQL|17711182624834383509</stp>
        <tr r="AU29" s="3"/>
      </tp>
      <tp t="s">
        <v>#N/A Requesting Data...3144878098</v>
        <stp/>
        <stp>BQL|15919159832484626606</stp>
        <tr r="BJ36" s="3"/>
      </tp>
      <tp t="s">
        <v>#N/A Requesting Data...531016926</v>
        <stp/>
        <stp>BQL|16434691827383461469</stp>
        <tr r="BI29" s="3"/>
      </tp>
      <tp t="s">
        <v>#N/A Requesting Data...4068158259</v>
        <stp/>
        <stp>BQL|13381618912286097785</stp>
        <tr r="AS36" s="3"/>
      </tp>
      <tp t="s">
        <v>#N/A Requesting Data...1722730620</v>
        <stp/>
        <stp>BQL|17160213215255463496</stp>
        <tr r="AS18" s="3"/>
      </tp>
      <tp t="s">
        <v>#N/A Requesting Data...2282493168</v>
        <stp/>
        <stp>BQL|13000023115913765488</stp>
        <tr r="R23" s="3"/>
      </tp>
      <tp t="s">
        <v>#N/A Requesting Data...1691065017</v>
        <stp/>
        <stp>BQL|15123013100811875136</stp>
        <tr r="AM55" s="3"/>
      </tp>
      <tp t="s">
        <v>#N/A Requesting Data...737773236</v>
        <stp/>
        <stp>BQL|14022344739209626807</stp>
        <tr r="AF46" s="3"/>
      </tp>
      <tp t="s">
        <v>#N/A Requesting Data...2617924978</v>
        <stp/>
        <stp>BQL|11654434190708799198</stp>
        <tr r="E9" s="3"/>
      </tp>
      <tp t="s">
        <v>#N/A Requesting Data...2183260042</v>
        <stp/>
        <stp>BQL|16828476705046807191</stp>
        <tr r="AN33" s="3"/>
      </tp>
      <tp t="s">
        <v>#N/A Requesting Data...2021235656</v>
        <stp/>
        <stp>BQL|16274510882508809639</stp>
        <tr r="H61" s="7"/>
      </tp>
      <tp t="s">
        <v>#N/A Requesting Data...2869072389</v>
        <stp/>
        <stp>BQL|13740208755324049581</stp>
        <tr r="CF12" s="3"/>
      </tp>
      <tp t="s">
        <v>#N/A Requesting Data...2987830224</v>
        <stp/>
        <stp>BQL|13820568946711377614</stp>
        <tr r="Z11" s="3"/>
      </tp>
      <tp t="s">
        <v>#N/A Requesting Data...4138799740</v>
        <stp/>
        <stp>BQL|15008408752332954318</stp>
        <tr r="AS39" s="3"/>
      </tp>
      <tp t="s">
        <v>#N/A Requesting Data...2387949443</v>
        <stp/>
        <stp>BQL|16764942072864412806</stp>
        <tr r="Y64" s="3"/>
      </tp>
      <tp t="s">
        <v>#N/A Requesting Data...3961078202</v>
        <stp/>
        <stp>BQL|17295612941013343247</stp>
        <tr r="AU63" s="3"/>
      </tp>
      <tp t="s">
        <v>#N/A Requesting Data...2266778255</v>
        <stp/>
        <stp>BQL|16483689545337528792</stp>
        <tr r="D77" s="3"/>
      </tp>
      <tp t="s">
        <v>#N/A Requesting Data...694239096</v>
        <stp/>
        <stp>BQL|13826084847613489069</stp>
        <tr r="CF34" s="3"/>
      </tp>
      <tp t="s">
        <v>#N/A Requesting Data...3523822370</v>
        <stp/>
        <stp>BQL|13313004053136069457</stp>
        <tr r="E28" s="3"/>
      </tp>
      <tp t="s">
        <v>#N/A Requesting Data...536716436</v>
        <stp/>
        <stp>BQL|17206338752826134377</stp>
        <tr r="BP36" s="3"/>
      </tp>
      <tp t="s">
        <v>#N/A Requesting Data...1597121475</v>
        <stp/>
        <stp>BQL|10132302424860664575</stp>
        <tr r="BI64" s="3"/>
      </tp>
      <tp t="s">
        <v>#N/A Requesting Data...1307361580</v>
        <stp/>
        <stp>BQL|15613316862663901789</stp>
        <tr r="C85" s="3"/>
      </tp>
      <tp t="s">
        <v>#N/A Requesting Data...1901107882</v>
        <stp/>
        <stp>BQL|11924291016307762159</stp>
        <tr r="CM8" s="3"/>
      </tp>
      <tp t="s">
        <v>#N/A Requesting Data...2094925522</v>
        <stp/>
        <stp>BQL|10853567238155583776</stp>
        <tr r="BY44" s="3"/>
      </tp>
      <tp t="s">
        <v>#N/A Requesting Data...1938635473</v>
        <stp/>
        <stp>BQL|11910667656782920440</stp>
        <tr r="BI24" s="3"/>
      </tp>
      <tp t="s">
        <v>#N/A Requesting Data...1502481859</v>
        <stp/>
        <stp>BQL|17335688329480367759</stp>
        <tr r="BR90" s="3"/>
      </tp>
      <tp t="s">
        <v>#N/A Requesting Data...3022792447</v>
        <stp/>
        <stp>BQL|15475600501517146001</stp>
        <tr r="CG39" s="3"/>
      </tp>
      <tp t="s">
        <v>#N/A Requesting Data...2504160254</v>
        <stp/>
        <stp>BQL|11339946144201264957</stp>
        <tr r="H79" s="7"/>
      </tp>
      <tp t="s">
        <v>#N/A Requesting Data...3830689047</v>
        <stp/>
        <stp>BQL|12547622700989305934</stp>
        <tr r="CN55" s="3"/>
      </tp>
      <tp t="s">
        <v>#N/A Requesting Data...3003078790</v>
        <stp/>
        <stp>BQL|13247719500230641020</stp>
        <tr r="BZ89" s="3"/>
      </tp>
      <tp t="s">
        <v>#N/A Requesting Data...1213597769</v>
        <stp/>
        <stp>BQL|18006721674875407952</stp>
        <tr r="CE19" s="3"/>
      </tp>
      <tp t="s">
        <v>#N/A Requesting Data...2228194542</v>
        <stp/>
        <stp>BQL|18034483728388085273</stp>
        <tr r="AE40" s="3"/>
      </tp>
      <tp t="s">
        <v>#N/A Requesting Data...2160361651</v>
        <stp/>
        <stp>BQL|17367309730673621026</stp>
        <tr r="AT81" s="3"/>
      </tp>
      <tp t="s">
        <v>#N/A Requesting Data...3111881440</v>
        <stp/>
        <stp>BQL|18300641389522193080</stp>
        <tr r="BX22" s="3"/>
      </tp>
      <tp t="s">
        <v>#N/A Requesting Data...724258785</v>
        <stp/>
        <stp>BQL|15094048632172125003</stp>
        <tr r="AT20" s="3"/>
      </tp>
      <tp t="s">
        <v>#N/A Requesting Data...2289225040</v>
        <stp/>
        <stp>BQL|15626935296607371672</stp>
        <tr r="AN69" s="3"/>
      </tp>
      <tp t="s">
        <v>#N/A Requesting Data...2170219648</v>
        <stp/>
        <stp>BQL|16464761130817754135</stp>
        <tr r="E57" s="3"/>
      </tp>
      <tp t="s">
        <v>#N/A Requesting Data...2283259710</v>
        <stp/>
        <stp>BQL|18023949302727957297</stp>
        <tr r="BR45" s="3"/>
      </tp>
      <tp t="s">
        <v>#N/A Requesting Data...3613890643</v>
        <stp/>
        <stp>BQL|12508839022505558974</stp>
        <tr r="BP88" s="3"/>
      </tp>
      <tp t="s">
        <v>#N/A Requesting Data...2927661686</v>
        <stp/>
        <stp>BQL|15749581877226938576</stp>
        <tr r="Z73" s="3"/>
      </tp>
      <tp t="s">
        <v>#N/A Requesting Data...4067148941</v>
        <stp/>
        <stp>BQL|15596364665813812784</stp>
        <tr r="BP10" s="3"/>
      </tp>
      <tp t="s">
        <v>#N/A Requesting Data...3873497679</v>
        <stp/>
        <stp>BQL|10755377737624700063</stp>
        <tr r="AT24" s="3"/>
      </tp>
      <tp t="s">
        <v>#N/A Requesting Data...3248457649</v>
        <stp/>
        <stp>BQL|15000944711261097839</stp>
        <tr r="BP69" s="3"/>
      </tp>
      <tp t="s">
        <v>#N/A Requesting Data...3449312015</v>
        <stp/>
        <stp>BQL|11251243639456690287</stp>
        <tr r="R83" s="3"/>
      </tp>
      <tp t="s">
        <v>#N/A Requesting Data...899545312</v>
        <stp/>
        <stp>BQL|12220612162370842680</stp>
        <tr r="Q84" s="3"/>
      </tp>
      <tp t="s">
        <v>#N/A Requesting Data...4255300269</v>
        <stp/>
        <stp>BQL|15813447859518003858</stp>
        <tr r="CE7" s="3"/>
      </tp>
      <tp t="s">
        <v>#N/A Requesting Data...4206147042</v>
        <stp/>
        <stp>BQL|15617779295827723839</stp>
        <tr r="S80" s="3"/>
      </tp>
      <tp t="s">
        <v>#N/A Requesting Data...3036183994</v>
        <stp/>
        <stp>BQL|15036060325471551268</stp>
        <tr r="Y71" s="3"/>
      </tp>
      <tp t="s">
        <v>#N/A Requesting Data...2493052885</v>
        <stp/>
        <stp>BQL|12464971150389356308</stp>
        <tr r="BP37" s="3"/>
      </tp>
      <tp t="s">
        <v>#N/A Requesting Data...1013796283</v>
        <stp/>
        <stp>BQL|16303847536311618873</stp>
        <tr r="D81" s="3"/>
      </tp>
      <tp t="s">
        <v>#N/A Requesting Data...2507184727</v>
        <stp/>
        <stp>BQL|13833585072121164435</stp>
        <tr r="R39" s="3"/>
      </tp>
      <tp t="s">
        <v>#N/A Requesting Data...3410158145</v>
        <stp/>
        <stp>BQL|17129165957823023437</stp>
        <tr r="Q58" s="3"/>
      </tp>
      <tp t="s">
        <v>#N/A Requesting Data...4277389293</v>
        <stp/>
        <stp>BQL|13826119213090990701</stp>
        <tr r="BZ71" s="3"/>
      </tp>
      <tp t="s">
        <v>#N/A Requesting Data...1179417751</v>
        <stp/>
        <stp>BQL|16407583724250900523</stp>
        <tr r="AM74" s="3"/>
      </tp>
      <tp t="s">
        <v>#N/A Requesting Data...4201654038</v>
        <stp/>
        <stp>BQL|16618147492762633853</stp>
        <tr r="CN6" s="3"/>
      </tp>
      <tp t="s">
        <v>#N/A Requesting Data...1574935212</v>
        <stp/>
        <stp>BQL|14653613275141122004</stp>
        <tr r="AF50" s="3"/>
      </tp>
      <tp t="s">
        <v>#N/A Requesting Data...1159759753</v>
        <stp/>
        <stp>BQL|12113395098688762444</stp>
        <tr r="AN77" s="3"/>
      </tp>
      <tp t="s">
        <v>#N/A Requesting Data...3205397697</v>
        <stp/>
        <stp>BQL|18288309344409648231</stp>
        <tr r="S11" s="3"/>
      </tp>
      <tp t="s">
        <v>#N/A Requesting Data...1047143827</v>
        <stp/>
        <stp>BQL|10602683445570965617</stp>
        <tr r="CO90" s="3"/>
      </tp>
      <tp t="s">
        <v>#N/A Requesting Data...1345221672</v>
        <stp/>
        <stp>BQL|15539015114283452377</stp>
        <tr r="CO48" s="3"/>
      </tp>
      <tp t="s">
        <v>#N/A Requesting Data...3715763717</v>
        <stp/>
        <stp>BQL|18128152013364770830</stp>
        <tr r="CE57" s="3"/>
      </tp>
      <tp t="s">
        <v>#N/A Requesting Data...2825068773</v>
        <stp/>
        <stp>BQL|14075532721510391731</stp>
        <tr r="AS8" s="3"/>
      </tp>
      <tp t="s">
        <v>#N/A Requesting Data...4066895610</v>
        <stp/>
        <stp>BQL|13564091005666350189</stp>
        <tr r="CN37" s="3"/>
      </tp>
      <tp t="s">
        <v>#N/A Requesting Data...2806724902</v>
        <stp/>
        <stp>BQL|12928206765666917471</stp>
        <tr r="D88" s="3"/>
      </tp>
      <tp t="s">
        <v>#N/A Requesting Data...2359817909</v>
        <stp/>
        <stp>BQL|11144890208915573878</stp>
        <tr r="BQ41" s="3"/>
      </tp>
      <tp t="s">
        <v>#N/A Requesting Data...2938599873</v>
        <stp/>
        <stp>BQL|12930259110822842762</stp>
        <tr r="CG36" s="3"/>
      </tp>
      <tp t="s">
        <v>#N/A Requesting Data...2085147330</v>
        <stp/>
        <stp>BQL|10167668288799436361</stp>
        <tr r="AL54" s="3"/>
      </tp>
      <tp t="s">
        <v>#N/A Requesting Data...568404761</v>
        <stp/>
        <stp>BQL|11285856788142063720</stp>
        <tr r="BX44" s="3"/>
      </tp>
      <tp t="s">
        <v>#N/A Requesting Data...3601037724</v>
        <stp/>
        <stp>BQL|12097686447164305016</stp>
        <tr r="CT26" s="3"/>
      </tp>
      <tp t="s">
        <v>#N/A Requesting Data...2344566730</v>
        <stp/>
        <stp>BQL|18098144141289817002</stp>
        <tr r="BZ77" s="3"/>
      </tp>
      <tp t="s">
        <v>#N/A Requesting Data...2305865061</v>
        <stp/>
        <stp>BQL|13670104260255805531</stp>
        <tr r="S69" s="3"/>
      </tp>
      <tp t="s">
        <v>#N/A Requesting Data...3788583374</v>
        <stp/>
        <stp>BQL|15573578321132659495</stp>
        <tr r="AU21" s="3"/>
      </tp>
      <tp t="s">
        <v>#N/A Requesting Data...2385783033</v>
        <stp/>
        <stp>BQL|14084240039560826191</stp>
        <tr r="CE24" s="3"/>
      </tp>
      <tp t="s">
        <v>#N/A Requesting Data...1856938675</v>
        <stp/>
        <stp>BQL|18396544492036835613</stp>
        <tr r="BY31" s="3"/>
      </tp>
      <tp t="s">
        <v>#N/A Requesting Data...1338864105</v>
        <stp/>
        <stp>BQL|17426876668658579526</stp>
        <tr r="CU30" s="3"/>
      </tp>
      <tp t="s">
        <v>#N/A Requesting Data...1515602252</v>
        <stp/>
        <stp>BQL|15347871288955256412</stp>
        <tr r="CE11" s="3"/>
      </tp>
      <tp t="s">
        <v>#N/A Requesting Data...918996187</v>
        <stp/>
        <stp>BQL|17856969001752938896</stp>
        <tr r="D51" s="3"/>
      </tp>
      <tp t="s">
        <v>#N/A Requesting Data...910194127</v>
        <stp/>
        <stp>BQL|14470169563052793599</stp>
        <tr r="AU23" s="3"/>
      </tp>
      <tp t="s">
        <v>#N/A Requesting Data...1653425668</v>
        <stp/>
        <stp>BQL|16648882219178021384</stp>
        <tr r="C20" s="3"/>
      </tp>
      <tp t="s">
        <v>#N/A Requesting Data...1021924725</v>
        <stp/>
        <stp>BQL|14159431351022531397</stp>
        <tr r="Z7" s="3"/>
      </tp>
      <tp t="s">
        <v>#N/A Requesting Data...3169329760</v>
        <stp/>
        <stp>BQL|14981384528081041072</stp>
        <tr r="CG17" s="3"/>
      </tp>
      <tp t="s">
        <v>#N/A Requesting Data...2149318814</v>
        <stp/>
        <stp>BQL|18023383964050129939</stp>
        <tr r="CU59" s="3"/>
      </tp>
      <tp t="s">
        <v>#N/A Requesting Data...3624733621</v>
        <stp/>
        <stp>BQL|16243047648894385233</stp>
        <tr r="CG42" s="3"/>
      </tp>
      <tp t="s">
        <v>#N/A Requesting Data...2214514374</v>
        <stp/>
        <stp>BQL|16120981471025167970</stp>
        <tr r="CE44" s="3"/>
      </tp>
      <tp t="s">
        <v>#N/A Requesting Data...605502044</v>
        <stp/>
        <stp>BQL|16958517927656129302</stp>
        <tr r="AS90" s="3"/>
      </tp>
      <tp t="s">
        <v>#N/A Requesting Data...2253357363</v>
        <stp/>
        <stp>BQL|12763620629766695433</stp>
        <tr r="CE48" s="3"/>
      </tp>
      <tp t="s">
        <v>#N/A Requesting Data...3254131358</v>
        <stp/>
        <stp>BQL|14521658492047309882</stp>
        <tr r="CN54" s="3"/>
      </tp>
      <tp t="s">
        <v>#N/A Requesting Data...2778051450</v>
        <stp/>
        <stp>BQL|12716419646663068587</stp>
        <tr r="BR68" s="3"/>
      </tp>
      <tp t="s">
        <v>#N/A Requesting Data...2636665004</v>
        <stp/>
        <stp>BQL|10832700428228109992</stp>
        <tr r="H39" s="7"/>
      </tp>
      <tp t="s">
        <v>#N/A Requesting Data...739768761</v>
        <stp/>
        <stp>BQL|12460081296398346713</stp>
        <tr r="Y28" s="3"/>
      </tp>
      <tp t="s">
        <v>#N/A Requesting Data...3837768717</v>
        <stp/>
        <stp>BQL|15943675475353013332</stp>
        <tr r="CF24" s="3"/>
      </tp>
      <tp t="s">
        <v>#N/A Requesting Data...1697141023</v>
        <stp/>
        <stp>BQL|17321702570703205097</stp>
        <tr r="Y39" s="3"/>
      </tp>
      <tp t="s">
        <v>#N/A Requesting Data...4250705272</v>
        <stp/>
        <stp>BQL|18212939869821826287</stp>
        <tr r="CO19" s="3"/>
      </tp>
      <tp t="s">
        <v>#N/A Requesting Data...1101853402</v>
        <stp/>
        <stp>BQL|17474839036500213887</stp>
        <tr r="AL45" s="3"/>
      </tp>
      <tp t="s">
        <v>#N/A Requesting Data...1358707192</v>
        <stp/>
        <stp>BQL|14552914690854678492</stp>
        <tr r="CM71" s="3"/>
      </tp>
      <tp t="s">
        <v>#N/A Requesting Data...1883622038</v>
        <stp/>
        <stp>BQL|10430636371515814052</stp>
        <tr r="S85" s="3"/>
      </tp>
      <tp t="s">
        <v>#N/A Requesting Data...3963828395</v>
        <stp/>
        <stp>BQL|17713014755173921511</stp>
        <tr r="AS21" s="3"/>
      </tp>
      <tp t="s">
        <v>#N/A Requesting Data...2581159485</v>
        <stp/>
        <stp>BQL|17489610965755841623</stp>
        <tr r="BQ63" s="3"/>
      </tp>
      <tp t="s">
        <v>#N/A Requesting Data...562329295</v>
        <stp/>
        <stp>BQL|17454377319418509958</stp>
        <tr r="D95" s="3"/>
      </tp>
      <tp t="s">
        <v>#N/A Requesting Data...2872304693</v>
        <stp/>
        <stp>BQL|18063474837229288285</stp>
        <tr r="X46" s="3"/>
      </tp>
      <tp t="s">
        <v>#N/A Requesting Data...1049706947</v>
        <stp/>
        <stp>BQL|12136680255766310355</stp>
        <tr r="AL84" s="3"/>
      </tp>
      <tp t="s">
        <v>#N/A Requesting Data...1389825937</v>
        <stp/>
        <stp>BQL|12225411128444880365</stp>
        <tr r="AM40" s="3"/>
      </tp>
      <tp t="s">
        <v>#N/A Requesting Data...4245432309</v>
        <stp/>
        <stp>BQL|17628858016534355932</stp>
        <tr r="BQ36" s="3"/>
      </tp>
      <tp t="s">
        <v>#N/A Requesting Data...3050758283</v>
        <stp/>
        <stp>BQL|12063280268625550007</stp>
        <tr r="R88" s="3"/>
      </tp>
      <tp t="s">
        <v>#N/A Requesting Data...1975450524</v>
        <stp/>
        <stp>BQL|16073033904633353612</stp>
        <tr r="AF68" s="3"/>
      </tp>
      <tp t="s">
        <v>#N/A Requesting Data...651719046</v>
        <stp/>
        <stp>BQL|12895280575264968099</stp>
        <tr r="H6" s="7"/>
      </tp>
      <tp t="s">
        <v>#N/A Requesting Data...921232434</v>
        <stp/>
        <stp>BQL|14335089602712485596</stp>
        <tr r="X24" s="3"/>
      </tp>
      <tp t="s">
        <v>#N/A Requesting Data...1068318166</v>
        <stp/>
        <stp>BQL|12875477508252136720</stp>
        <tr r="E17" s="3"/>
      </tp>
      <tp t="s">
        <v>#N/A Requesting Data...3638450473</v>
        <stp/>
        <stp>BQL|17160945698541907506</stp>
        <tr r="CN43" s="3"/>
      </tp>
      <tp t="s">
        <v>#N/A Requesting Data...831781991</v>
        <stp/>
        <stp>BQL|15967482491058720332</stp>
        <tr r="Z39" s="3"/>
      </tp>
      <tp t="s">
        <v>#N/A Requesting Data...1561132246</v>
        <stp/>
        <stp>BQL|14534633061016604169</stp>
        <tr r="BX9" s="3"/>
      </tp>
      <tp t="s">
        <v>#N/A Requesting Data...3209131828</v>
        <stp/>
        <stp>BQL|12567261740984173351</stp>
        <tr r="AU8" s="3"/>
      </tp>
      <tp t="s">
        <v>#N/A Requesting Data...3915082361</v>
        <stp/>
        <stp>BQL|17279911005179895491</stp>
        <tr r="CU23" s="3"/>
      </tp>
      <tp t="s">
        <v>#N/A Requesting Data...2736074840</v>
        <stp/>
        <stp>BQL|12482082671347970133</stp>
        <tr r="BZ47" s="3"/>
      </tp>
      <tp t="s">
        <v>#N/A Requesting Data...3508021090</v>
        <stp/>
        <stp>BQL|12314216611215517717</stp>
        <tr r="BI46" s="3"/>
      </tp>
      <tp t="s">
        <v>#N/A Requesting Data...2192196375</v>
        <stp/>
        <stp>BQL|12279832961547562824</stp>
        <tr r="CT30" s="3"/>
      </tp>
      <tp t="s">
        <v>#N/A Requesting Data...3020306452</v>
        <stp/>
        <stp>BQL|13879305150322909479</stp>
        <tr r="BJ89" s="3"/>
        <tr r="BJ95" s="3"/>
      </tp>
      <tp t="s">
        <v>#N/A Requesting Data...2605754704</v>
        <stp/>
        <stp>BQL|16837777140376072098</stp>
        <tr r="BK71" s="3"/>
      </tp>
      <tp t="s">
        <v>#N/A Requesting Data...2398127771</v>
        <stp/>
        <stp>BQL|11188000551463526431</stp>
        <tr r="Y33" s="3"/>
      </tp>
      <tp t="s">
        <v>#N/A Requesting Data...2243840822</v>
        <stp/>
        <stp>BQL|10491419504631311645</stp>
        <tr r="CF81" s="3"/>
      </tp>
      <tp t="s">
        <v>#N/A Requesting Data...1542804423</v>
        <stp/>
        <stp>BQL|12559388094953964863</stp>
        <tr r="AT31" s="3"/>
      </tp>
      <tp t="s">
        <v>#N/A Requesting Data...2244409609</v>
        <stp/>
        <stp>BQL|13431850386758598848</stp>
        <tr r="AL85" s="3"/>
      </tp>
      <tp t="s">
        <v>#N/A Requesting Data...934002842</v>
        <stp/>
        <stp>BQL|14576171994608331736</stp>
        <tr r="AL76" s="3"/>
      </tp>
      <tp t="s">
        <v>#N/A Requesting Data...810180582</v>
        <stp/>
        <stp>BQL|12409376577282700729</stp>
        <tr r="CU64" s="3"/>
      </tp>
      <tp t="s">
        <v>#N/A Requesting Data...3756138293</v>
        <stp/>
        <stp>BQL|13184413667982440025</stp>
        <tr r="AS58" s="3"/>
      </tp>
      <tp t="s">
        <v>#N/A Requesting Data...600064785</v>
        <stp/>
        <stp>BQL|10202014271042079631</stp>
        <tr r="AU83" s="3"/>
      </tp>
      <tp t="s">
        <v>#N/A Requesting Data...3366298351</v>
        <stp/>
        <stp>BQL|14878465714797909527</stp>
        <tr r="AG84" s="3"/>
      </tp>
      <tp t="s">
        <v>#N/A Requesting Data...2024631085</v>
        <stp/>
        <stp>BQL|13609610744677509570</stp>
        <tr r="BJ88" s="3"/>
      </tp>
      <tp t="s">
        <v>#N/A Requesting Data...3996846797</v>
        <stp/>
        <stp>BQL|15822182048167956402</stp>
        <tr r="AE84" s="3"/>
      </tp>
      <tp t="s">
        <v>#N/A Requesting Data...3144810335</v>
        <stp/>
        <stp>BQL|17250454013194431508</stp>
        <tr r="AL20" s="3"/>
      </tp>
      <tp t="s">
        <v>#N/A Requesting Data...3491145866</v>
        <stp/>
        <stp>BQL|16991487649713107692</stp>
        <tr r="CT24" s="3"/>
      </tp>
      <tp t="s">
        <v>#N/A Requesting Data...1563460854</v>
        <stp/>
        <stp>BQL|16331411061842617554</stp>
        <tr r="CF57" s="3"/>
      </tp>
      <tp t="s">
        <v>#N/A Requesting Data...3085628916</v>
        <stp/>
        <stp>BQL|14271967298935894240</stp>
        <tr r="C35" s="3"/>
      </tp>
      <tp t="s">
        <v>#N/A Requesting Data...644783518</v>
        <stp/>
        <stp>BQL|11315228771137191011</stp>
        <tr r="CN47" s="3"/>
      </tp>
      <tp t="s">
        <v>#N/A Requesting Data...2697529162</v>
        <stp/>
        <stp>BQL|13396772671414165473</stp>
        <tr r="BK41" s="3"/>
      </tp>
      <tp t="s">
        <v>#N/A Requesting Data...3982945259</v>
        <stp/>
        <stp>BQL|15755369132477675162</stp>
        <tr r="AT93" s="3"/>
      </tp>
      <tp t="s">
        <v>#N/A Requesting Data...2192838645</v>
        <stp/>
        <stp>BQL|14638501318765547684</stp>
        <tr r="BX50" s="3"/>
      </tp>
      <tp t="s">
        <v>#N/A Requesting Data...4242322370</v>
        <stp/>
        <stp>BQL|13782342340813018418</stp>
        <tr r="BR31" s="3"/>
      </tp>
      <tp t="s">
        <v>#N/A Requesting Data...3658405605</v>
        <stp/>
        <stp>BQL|17918205575554812569</stp>
        <tr r="S49" s="3"/>
      </tp>
      <tp t="s">
        <v>#N/A Requesting Data...672574977</v>
        <stp/>
        <stp>BQL|12084122911042331326</stp>
        <tr r="AG59" s="3"/>
      </tp>
      <tp t="s">
        <v>#N/A Requesting Data...3454187290</v>
        <stp/>
        <stp>BQL|11328590708251167615</stp>
        <tr r="BK73" s="3"/>
      </tp>
      <tp t="s">
        <v>#N/A Requesting Data...3289109807</v>
        <stp/>
        <stp>BQL|16754630548937485054</stp>
        <tr r="BY71" s="3"/>
      </tp>
      <tp t="s">
        <v>#N/A Requesting Data...3212846496</v>
        <stp/>
        <stp>BQL|15965104677134721446</stp>
        <tr r="S31" s="3"/>
      </tp>
      <tp t="s">
        <v>#N/A Requesting Data...4244741787</v>
        <stp/>
        <stp>BQL|17710614213186996518</stp>
        <tr r="AM46" s="3"/>
      </tp>
      <tp t="s">
        <v>#N/A Requesting Data...3625674146</v>
        <stp/>
        <stp>BQL|10247640045976961761</stp>
        <tr r="AN40" s="3"/>
      </tp>
      <tp t="s">
        <v>#N/A Requesting Data...2514024557</v>
        <stp/>
        <stp>BQL|18296295200559058072</stp>
        <tr r="AG54" s="3"/>
      </tp>
      <tp t="s">
        <v>#N/A Requesting Data...4278795568</v>
        <stp/>
        <stp>BQL|11534660547155940515</stp>
        <tr r="S76" s="3"/>
      </tp>
      <tp t="s">
        <v>#N/A Requesting Data...3618491111</v>
        <stp/>
        <stp>BQL|16803343232223331628</stp>
        <tr r="BP43" s="3"/>
      </tp>
      <tp t="s">
        <v>#N/A Requesting Data...1618904144</v>
        <stp/>
        <stp>BQL|10552642727874975300</stp>
        <tr r="H83" s="7"/>
      </tp>
      <tp t="s">
        <v>#N/A Requesting Data...2768808711</v>
        <stp/>
        <stp>BQL|16375382371004691531</stp>
        <tr r="BI18" s="3"/>
      </tp>
      <tp t="s">
        <v>#N/A Requesting Data...814392019</v>
        <stp/>
        <stp>BQL|12848076827760194361</stp>
        <tr r="AM81" s="3"/>
      </tp>
      <tp t="s">
        <v>#N/A Requesting Data...1957412207</v>
        <stp/>
        <stp>BQL|11766888184375189759</stp>
        <tr r="D19" s="3"/>
      </tp>
      <tp t="s">
        <v>#N/A Requesting Data...3606328101</v>
        <stp/>
        <stp>BQL|15963903192006498000</stp>
        <tr r="CM28" s="3"/>
      </tp>
      <tp t="s">
        <v>#N/A Requesting Data...3637967878</v>
        <stp/>
        <stp>BQL|12000098365984641354</stp>
        <tr r="AU24" s="3"/>
      </tp>
      <tp t="s">
        <v>#N/A Requesting Data...1057882374</v>
        <stp/>
        <stp>BQL|13333780236640654440</stp>
        <tr r="BP57" s="3"/>
      </tp>
      <tp t="s">
        <v>#N/A Requesting Data...3196698582</v>
        <stp/>
        <stp>BQL|13413824299434782579</stp>
        <tr r="Y37" s="3"/>
      </tp>
      <tp t="s">
        <v>#N/A Requesting Data...3227847722</v>
        <stp/>
        <stp>BQL|13924654340884299610</stp>
        <tr r="R51" s="3"/>
      </tp>
      <tp t="s">
        <v>#N/A Requesting Data...1867912154</v>
        <stp/>
        <stp>BQL|16231632749116533125</stp>
        <tr r="D27" s="3"/>
      </tp>
      <tp t="s">
        <v>#N/A Requesting Data...3287368805</v>
        <stp/>
        <stp>BQL|15835252152789993885</stp>
        <tr r="BY55" s="3"/>
      </tp>
      <tp t="s">
        <v>#N/A Requesting Data...3498750039</v>
        <stp/>
        <stp>BQL|15519088259137380498</stp>
        <tr r="AF13" s="3"/>
      </tp>
      <tp t="s">
        <v>#N/A Requesting Data...3698609863</v>
        <stp/>
        <stp>BQL|17628193680314257931</stp>
        <tr r="H65" s="7"/>
      </tp>
      <tp t="s">
        <v>#N/A Requesting Data...1745377783</v>
        <stp/>
        <stp>BQL|11093024921734492496</stp>
        <tr r="BP74" s="3"/>
      </tp>
      <tp t="s">
        <v>#N/A Requesting Data...3569521263</v>
        <stp/>
        <stp>BQL|10615233128277292465</stp>
        <tr r="BK83" s="3"/>
      </tp>
      <tp t="s">
        <v>#N/A Requesting Data...2390065132</v>
        <stp/>
        <stp>BQL|15322445229989090974</stp>
        <tr r="R46" s="3"/>
      </tp>
      <tp t="s">
        <v>#N/A Requesting Data...2534778821</v>
        <stp/>
        <stp>BQL|11315310138537416576</stp>
        <tr r="D45" s="3"/>
      </tp>
      <tp t="s">
        <v>#N/A Requesting Data...3524470024</v>
        <stp/>
        <stp>BQL|17414892450890411908</stp>
        <tr r="X64" s="3"/>
      </tp>
      <tp t="s">
        <v>#N/A Requesting Data...1541066661</v>
        <stp/>
        <stp>BQL|14877859284597152018</stp>
        <tr r="BP40" s="3"/>
      </tp>
      <tp t="s">
        <v>#N/A Requesting Data...2866598886</v>
        <stp/>
        <stp>BQL|18126976169282416621</stp>
        <tr r="AT57" s="3"/>
      </tp>
      <tp t="s">
        <v>#N/A Requesting Data...1120133958</v>
        <stp/>
        <stp>BQL|10279394248642204683</stp>
        <tr r="AT11" s="3"/>
      </tp>
      <tp t="s">
        <v>#N/A Requesting Data...1896829354</v>
        <stp/>
        <stp>BQL|12320035963253811420</stp>
        <tr r="CG67" s="3"/>
      </tp>
      <tp t="s">
        <v>#N/A Requesting Data...2659593980</v>
        <stp/>
        <stp>BQL|11169939580972241189</stp>
        <tr r="BY39" s="3"/>
      </tp>
      <tp t="s">
        <v>#N/A Requesting Data...3112263611</v>
        <stp/>
        <stp>BQL|11955972592020055249</stp>
        <tr r="BP45" s="3"/>
      </tp>
      <tp t="s">
        <v>#N/A Requesting Data...894906909</v>
        <stp/>
        <stp>BQL|12903057100184082547</stp>
        <tr r="Q17" s="3"/>
      </tp>
      <tp t="s">
        <v>#N/A Requesting Data...1431200068</v>
        <stp/>
        <stp>BQL|18079487313468357608</stp>
        <tr r="AL6" s="3"/>
      </tp>
      <tp t="s">
        <v>#N/A Requesting Data...889815238</v>
        <stp/>
        <stp>BQL|15307135129780167509</stp>
        <tr r="BY61" s="3"/>
      </tp>
      <tp t="s">
        <v>#N/A Requesting Data...2164721952</v>
        <stp/>
        <stp>BQL|13039299711815519660</stp>
        <tr r="CE35" s="3"/>
      </tp>
      <tp t="s">
        <v>#N/A Requesting Data...1372890863</v>
        <stp/>
        <stp>BQL|14761180933077449230</stp>
        <tr r="AN20" s="3"/>
      </tp>
      <tp t="s">
        <v>#N/A Requesting Data...2902996288</v>
        <stp/>
        <stp>BQL|17812319765961352042</stp>
        <tr r="Z18" s="3"/>
      </tp>
      <tp t="s">
        <v>#N/A Requesting Data...2354290339</v>
        <stp/>
        <stp>BQL|17265284610864971391</stp>
        <tr r="C39" s="3"/>
      </tp>
      <tp t="s">
        <v>#N/A Requesting Data...2530393227</v>
        <stp/>
        <stp>BQL|12689061910864360494</stp>
        <tr r="C23" s="3"/>
      </tp>
      <tp t="s">
        <v>#N/A Requesting Data...1779570310</v>
        <stp/>
        <stp>BQL|10678695264625512647</stp>
        <tr r="X28" s="3"/>
      </tp>
      <tp t="s">
        <v>#N/A Requesting Data...4205900359</v>
        <stp/>
        <stp>BQL|12856664327135013033</stp>
        <tr r="AF89" s="3"/>
        <tr r="AF95" s="3"/>
      </tp>
      <tp t="s">
        <v>#N/A Requesting Data...2821567248</v>
        <stp/>
        <stp>BQL|18089116266349441598</stp>
        <tr r="BP41" s="3"/>
      </tp>
      <tp t="s">
        <v>#N/A Requesting Data...3510677849</v>
        <stp/>
        <stp>BQL|15909571703701665210</stp>
        <tr r="AE26" s="3"/>
      </tp>
      <tp t="s">
        <v>#N/A Requesting Data...3086182961</v>
        <stp/>
        <stp>BQL|14162210137421865750</stp>
        <tr r="X40" s="3"/>
      </tp>
      <tp t="s">
        <v>#N/A Requesting Data...859722657</v>
        <stp/>
        <stp>BQL|10567810794316182542</stp>
        <tr r="BJ20" s="3"/>
      </tp>
      <tp t="s">
        <v>#N/A Requesting Data...2462061907</v>
        <stp/>
        <stp>BQL|13578739275153568234</stp>
        <tr r="BQ13" s="3"/>
      </tp>
      <tp t="s">
        <v>#N/A Requesting Data...3264930673</v>
        <stp/>
        <stp>BQL|11845052995603986949</stp>
        <tr r="AL53" s="3"/>
      </tp>
      <tp t="s">
        <v>#N/A Requesting Data...2380012816</v>
        <stp/>
        <stp>BQL|11098841721191892887</stp>
        <tr r="C5" s="3"/>
      </tp>
      <tp t="s">
        <v>#N/A Requesting Data...4264904870</v>
        <stp/>
        <stp>BQL|11426067389943611897</stp>
        <tr r="BQ9" s="3"/>
      </tp>
      <tp t="s">
        <v>#N/A Requesting Data...3208204279</v>
        <stp/>
        <stp>BQL|11305928015119587259</stp>
        <tr r="BP18" s="3"/>
      </tp>
      <tp t="s">
        <v>#N/A Requesting Data...3324829417</v>
        <stp/>
        <stp>BQL|16652613983243435945</stp>
        <tr r="Y83" s="3"/>
      </tp>
      <tp t="s">
        <v>#N/A Requesting Data...3758150083</v>
        <stp/>
        <stp>BQL|15263010875161631144</stp>
        <tr r="BQ85" s="3"/>
      </tp>
      <tp t="s">
        <v>#N/A Requesting Data...1764578012</v>
        <stp/>
        <stp>BQL|16619882980122352690</stp>
        <tr r="BY80" s="3"/>
      </tp>
      <tp t="s">
        <v>#N/A Requesting Data...3845017586</v>
        <stp/>
        <stp>BQL|17060785357015139299</stp>
        <tr r="R36" s="3"/>
      </tp>
      <tp t="s">
        <v>#N/A Requesting Data...2442161401</v>
        <stp/>
        <stp>BQL|17233218675339771960</stp>
        <tr r="CM7" s="3"/>
      </tp>
      <tp t="s">
        <v>#N/A Requesting Data...1808753899</v>
        <stp/>
        <stp>BQL|15831653647720594583</stp>
        <tr r="C45" s="3"/>
      </tp>
      <tp t="s">
        <v>#N/A Requesting Data...987239027</v>
        <stp/>
        <stp>BQL|14605433822714091401</stp>
        <tr r="AL64" s="3"/>
      </tp>
      <tp t="s">
        <v>#N/A Requesting Data...1724163091</v>
        <stp/>
        <stp>BQL|18165262023852138828</stp>
        <tr r="AU90" s="3"/>
      </tp>
      <tp t="s">
        <v>#N/A Requesting Data...3396392411</v>
        <stp/>
        <stp>BQL|10929460558003477043</stp>
        <tr r="CN49" s="3"/>
      </tp>
      <tp t="s">
        <v>#N/A Requesting Data...2544894007</v>
        <stp/>
        <stp>BQL|13911558400074284097</stp>
        <tr r="CO53" s="3"/>
      </tp>
      <tp t="s">
        <v>#N/A Requesting Data...1774803936</v>
        <stp/>
        <stp>BQL|16631436491510243911</stp>
        <tr r="AL46" s="3"/>
      </tp>
      <tp t="s">
        <v>#N/A Requesting Data...4074818109</v>
        <stp/>
        <stp>BQL|18142826394313143810</stp>
        <tr r="CT28" s="3"/>
      </tp>
      <tp t="s">
        <v>#N/A Requesting Data...1586180758</v>
        <stp/>
        <stp>BQL|17446755440251424725</stp>
        <tr r="Z48" s="3"/>
      </tp>
      <tp t="s">
        <v>#N/A Requesting Data...2057778775</v>
        <stp/>
        <stp>BQL|14127659704019628903</stp>
        <tr r="CF6" s="3"/>
      </tp>
      <tp t="s">
        <v>#N/A Requesting Data...3651943245</v>
        <stp/>
        <stp>BQL|11147270174505385375</stp>
        <tr r="BR46" s="3"/>
      </tp>
      <tp t="s">
        <v>#N/A Requesting Data...4138805149</v>
        <stp/>
        <stp>BQL|10794551262899660805</stp>
        <tr r="CT85" s="3"/>
      </tp>
      <tp t="s">
        <v>#N/A Requesting Data...758709709</v>
        <stp/>
        <stp>BQL|18210608676629054228</stp>
        <tr r="AL11" s="3"/>
      </tp>
      <tp t="s">
        <v>#N/A Requesting Data...3497350542</v>
        <stp/>
        <stp>BQL|17769962367679696311</stp>
        <tr r="R5" s="3"/>
      </tp>
      <tp t="s">
        <v>#N/A Requesting Data...1179628185</v>
        <stp/>
        <stp>BQL|12830989890852038219</stp>
        <tr r="AG8" s="3"/>
      </tp>
      <tp t="s">
        <v>#N/A Requesting Data...3880207074</v>
        <stp/>
        <stp>BQL|17803441117931812127</stp>
        <tr r="BY90" s="3"/>
      </tp>
      <tp t="s">
        <v>#N/A Requesting Data...3330180992</v>
        <stp/>
        <stp>BQL|17810664892358449290</stp>
        <tr r="CM27" s="3"/>
      </tp>
      <tp t="s">
        <v>#N/A Requesting Data...2585954258</v>
        <stp/>
        <stp>BQL|14418110068239909852</stp>
        <tr r="BI49" s="3"/>
      </tp>
      <tp t="s">
        <v>#N/A Requesting Data...3645890298</v>
        <stp/>
        <stp>BQL|13576096943556822361</stp>
        <tr r="CO80" s="3"/>
      </tp>
      <tp t="s">
        <v>#N/A Requesting Data...3381396759</v>
        <stp/>
        <stp>BQL|11071077743944716339</stp>
        <tr r="CG48" s="3"/>
      </tp>
      <tp t="s">
        <v>#N/A Requesting Data...2738325051</v>
        <stp/>
        <stp>BQL|13179772417180052721</stp>
        <tr r="H49" s="7"/>
      </tp>
      <tp t="s">
        <v>#N/A Requesting Data...1602883565</v>
        <stp/>
        <stp>BQL|15540646645706753307</stp>
        <tr r="Y43" s="3"/>
      </tp>
      <tp t="s">
        <v>#N/A Requesting Data...1157911559</v>
        <stp/>
        <stp>BQL|15566233147968787953</stp>
        <tr r="BY83" s="3"/>
      </tp>
      <tp t="s">
        <v>#N/A Requesting Data...922233996</v>
        <stp/>
        <stp>BQL|10138371113318388846</stp>
        <tr r="BI68" s="3"/>
      </tp>
      <tp t="s">
        <v>#N/A Requesting Data...2429720159</v>
        <stp/>
        <stp>BQL|17196620794663604930</stp>
        <tr r="BZ8" s="3"/>
      </tp>
      <tp t="s">
        <v>#N/A Requesting Data...3327315224</v>
        <stp/>
        <stp>BQL|10605569474384127474</stp>
        <tr r="CU39" s="3"/>
      </tp>
      <tp t="s">
        <v>#N/A Requesting Data...832839066</v>
        <stp/>
        <stp>BQL|12936723359556478447</stp>
        <tr r="BQ48" s="3"/>
      </tp>
      <tp t="s">
        <v>#N/A Requesting Data...3929077076</v>
        <stp/>
        <stp>BQL|13848689276490099045</stp>
        <tr r="Q81" s="3"/>
      </tp>
      <tp t="s">
        <v>#N/A Requesting Data...3403008686</v>
        <stp/>
        <stp>BQL|13947646887928482738</stp>
        <tr r="CN48" s="3"/>
      </tp>
      <tp t="s">
        <v>#N/A Requesting Data...2985138691</v>
        <stp/>
        <stp>BQL|17652454048434645108</stp>
        <tr r="AE20" s="3"/>
      </tp>
      <tp t="s">
        <v>#N/A Requesting Data...2773569994</v>
        <stp/>
        <stp>BQL|10912622947973555340</stp>
        <tr r="CE51" s="3"/>
      </tp>
      <tp t="s">
        <v>#N/A Requesting Data...3798864819</v>
        <stp/>
        <stp>BQL|11566451357181385390</stp>
        <tr r="AU31" s="3"/>
      </tp>
      <tp t="s">
        <v>#N/A Requesting Data...889437798</v>
        <stp/>
        <stp>BQL|12150979088111629059</stp>
        <tr r="H14" s="7"/>
      </tp>
      <tp t="s">
        <v>#N/A Requesting Data...845137146</v>
        <stp/>
        <stp>BQL|13106249398193422951</stp>
        <tr r="AS11" s="3"/>
      </tp>
      <tp t="s">
        <v>#N/A Requesting Data...2744767302</v>
        <stp/>
        <stp>BQL|11881989560595579999</stp>
        <tr r="AL80" s="3"/>
      </tp>
      <tp t="s">
        <v>#N/A Requesting Data...1501967541</v>
        <stp/>
        <stp>BQL|11745220168802119505</stp>
        <tr r="AU15" s="3"/>
      </tp>
      <tp t="s">
        <v>#N/A Requesting Data...1740486138</v>
        <stp/>
        <stp>BQL|13685561189304681831</stp>
        <tr r="BR65" s="3"/>
      </tp>
      <tp t="s">
        <v>#N/A Requesting Data...4004150470</v>
        <stp/>
        <stp>BQL|12617193884450749900</stp>
        <tr r="AM6" s="3"/>
      </tp>
      <tp t="s">
        <v>#N/A Requesting Data...1516011909</v>
        <stp/>
        <stp>BQL|16120006769704518612</stp>
        <tr r="AL81" s="3"/>
      </tp>
      <tp t="s">
        <v>#N/A Requesting Data...3168506720</v>
        <stp/>
        <stp>BQL|15251614370167595193</stp>
        <tr r="CO44" s="3"/>
      </tp>
      <tp t="s">
        <v>#N/A Requesting Data...1500423211</v>
        <stp/>
        <stp>BQL|12938853190956716746</stp>
        <tr r="BX77" s="3"/>
      </tp>
      <tp t="s">
        <v>#N/A Requesting Data...1047648061</v>
        <stp/>
        <stp>BQL|13858527926524731249</stp>
        <tr r="S22" s="3"/>
      </tp>
      <tp t="s">
        <v>#N/A Requesting Data...2097476213</v>
        <stp/>
        <stp>BQL|16822761012721178320</stp>
        <tr r="R33" s="3"/>
      </tp>
      <tp t="s">
        <v>#N/A Requesting Data...1271579271</v>
        <stp/>
        <stp>BQL|13274489297448612449</stp>
        <tr r="AM45" s="3"/>
      </tp>
      <tp t="s">
        <v>#N/A Requesting Data...3860279500</v>
        <stp/>
        <stp>BQL|14145624741740566486</stp>
        <tr r="CG73" s="3"/>
      </tp>
      <tp t="s">
        <v>#N/A Requesting Data...2611251376</v>
        <stp/>
        <stp>BQL|17457594755390787512</stp>
        <tr r="C52" s="3"/>
      </tp>
      <tp t="s">
        <v>#N/A Requesting Data...3128366746</v>
        <stp/>
        <stp>BQL|12741206663663342798</stp>
        <tr r="CF18" s="3"/>
      </tp>
      <tp t="s">
        <v>#N/A Requesting Data...1074945887</v>
        <stp/>
        <stp>BQL|16758884695676022349</stp>
        <tr r="Q7" s="3"/>
      </tp>
      <tp t="s">
        <v>#N/A Requesting Data...1914887009</v>
        <stp/>
        <stp>BQL|12933266724111206176</stp>
        <tr r="BZ73" s="3"/>
      </tp>
      <tp t="s">
        <v>#N/A Requesting Data...1265055354</v>
        <stp/>
        <stp>BQL|12114191431067604511</stp>
        <tr r="CO34" s="3"/>
      </tp>
      <tp t="s">
        <v>#N/A Requesting Data...2183920894</v>
        <stp/>
        <stp>BQL|14283298049062552290</stp>
        <tr r="X39" s="3"/>
      </tp>
      <tp t="s">
        <v>#N/A Requesting Data...1625221300</v>
        <stp/>
        <stp>BQL|15782485525288570962</stp>
        <tr r="E39" s="3"/>
      </tp>
      <tp t="s">
        <v>#N/A Requesting Data...3187113326</v>
        <stp/>
        <stp>BQL|10502499935070910591</stp>
        <tr r="AU64" s="3"/>
      </tp>
      <tp t="s">
        <v>#N/A Requesting Data...3366965439</v>
        <stp/>
        <stp>BQL|11356140253020482795</stp>
        <tr r="AF54" s="3"/>
      </tp>
      <tp t="s">
        <v>#N/A Requesting Data...2269838188</v>
        <stp/>
        <stp>BQL|16397786625981186061</stp>
        <tr r="AS60" s="3"/>
      </tp>
      <tp t="s">
        <v>#N/A Requesting Data...1755270448</v>
        <stp/>
        <stp>BQL|14854521233441098107</stp>
        <tr r="S17" s="3"/>
      </tp>
      <tp t="s">
        <v>#N/A Requesting Data...1035242540</v>
        <stp/>
        <stp>BQL|14529720984031995839</stp>
        <tr r="Z65" s="3"/>
      </tp>
      <tp t="s">
        <v>#N/A Requesting Data...1140311531</v>
        <stp/>
        <stp>BQL|11401920701342972870</stp>
        <tr r="AF57" s="3"/>
      </tp>
      <tp t="s">
        <v>#N/A Requesting Data...4267103107</v>
        <stp/>
        <stp>BQL|11396580551550346313</stp>
        <tr r="AU59" s="3"/>
      </tp>
      <tp t="s">
        <v>#N/A Requesting Data...2233322479</v>
        <stp/>
        <stp>BQL|10764705800435764087</stp>
        <tr r="CN95" s="3"/>
      </tp>
      <tp t="s">
        <v>#N/A Requesting Data...1341444364</v>
        <stp/>
        <stp>BQL|18350754057960218886</stp>
        <tr r="BX74" s="3"/>
      </tp>
      <tp t="s">
        <v>#N/A Requesting Data...2242403174</v>
        <stp/>
        <stp>BQL|15027155509122486430</stp>
        <tr r="AN31" s="3"/>
      </tp>
      <tp t="s">
        <v>#N/A Requesting Data...949443049</v>
        <stp/>
        <stp>BQL|14762222339163354441</stp>
        <tr r="CT45" s="3"/>
      </tp>
      <tp t="s">
        <v>#N/A Requesting Data...3778093318</v>
        <stp/>
        <stp>BQL|14815652236192632179</stp>
        <tr r="BJ58" s="3"/>
      </tp>
      <tp t="s">
        <v>#N/A Requesting Data...2470114949</v>
        <stp/>
        <stp>BQL|14037921082371347699</stp>
        <tr r="X26" s="3"/>
      </tp>
      <tp t="s">
        <v>#N/A Requesting Data...765018546</v>
        <stp/>
        <stp>BQL|13748343162920980424</stp>
        <tr r="BZ84" s="3"/>
      </tp>
      <tp t="s">
        <v>#N/A Requesting Data...3826036122</v>
        <stp/>
        <stp>BQL|18046073785244930616</stp>
        <tr r="CE53" s="3"/>
      </tp>
      <tp t="s">
        <v>#N/A Requesting Data...3612618762</v>
        <stp/>
        <stp>BQL|14031075939702669727</stp>
        <tr r="X48" s="3"/>
      </tp>
      <tp t="s">
        <v>#N/A Requesting Data...2627903709</v>
        <stp/>
        <stp>BQL|15997986593401749504</stp>
        <tr r="BR67" s="3"/>
      </tp>
      <tp t="s">
        <v>#N/A Requesting Data...3371124409</v>
        <stp/>
        <stp>BQL|16310164021972150602</stp>
        <tr r="CT47" s="3"/>
      </tp>
      <tp t="s">
        <v>#N/A Requesting Data...732429940</v>
        <stp/>
        <stp>BQL|14682731811736107507</stp>
        <tr r="H10" s="7"/>
      </tp>
      <tp t="s">
        <v>#N/A Requesting Data...2811181116</v>
        <stp/>
        <stp>BQL|16048489223185649481</stp>
        <tr r="AT27" s="3"/>
      </tp>
      <tp t="s">
        <v>#N/A Requesting Data...2805176194</v>
        <stp/>
        <stp>BQL|11773801596774117559</stp>
        <tr r="H101" s="7"/>
      </tp>
      <tp t="s">
        <v>#N/A Requesting Data...4262802499</v>
        <stp/>
        <stp>BQL|14261382085197958931</stp>
        <tr r="BQ71" s="3"/>
      </tp>
      <tp t="s">
        <v>#N/A Requesting Data...3665316743</v>
        <stp/>
        <stp>BQL|17282239001306275275</stp>
        <tr r="BK30" s="3"/>
      </tp>
      <tp t="s">
        <v>#N/A Requesting Data...1179422987</v>
        <stp/>
        <stp>BQL|17078390760803576083</stp>
        <tr r="CG76" s="3"/>
      </tp>
      <tp t="s">
        <v>#N/A Requesting Data...2235795229</v>
        <stp/>
        <stp>BQL|11368875954418549519</stp>
        <tr r="AE54" s="3"/>
      </tp>
      <tp t="s">
        <v>#N/A Requesting Data...1021161560</v>
        <stp/>
        <stp>BQL|14834417029142199156</stp>
        <tr r="BZ90" s="3"/>
      </tp>
      <tp t="s">
        <v>#N/A Requesting Data...3899431523</v>
        <stp/>
        <stp>BQL|12104233319715822579</stp>
        <tr r="AG90" s="3"/>
      </tp>
      <tp t="s">
        <v>#N/A Requesting Data...3221282460</v>
        <stp/>
        <stp>BQL|18259627254512396830</stp>
        <tr r="AT34" s="3"/>
      </tp>
      <tp t="s">
        <v>#N/A Requesting Data...2746819793</v>
        <stp/>
        <stp>BQL|10542148359311483481</stp>
        <tr r="Q5" s="3"/>
      </tp>
      <tp t="s">
        <v>#N/A Requesting Data...3936882019</v>
        <stp/>
        <stp>BQL|12436919375914517928</stp>
        <tr r="H24" s="7"/>
      </tp>
      <tp t="s">
        <v>#N/A Requesting Data...3446101952</v>
        <stp/>
        <stp>BQL|10684035417852569203</stp>
        <tr r="AG50" s="3"/>
      </tp>
      <tp t="s">
        <v>#N/A Requesting Data...2896321988</v>
        <stp/>
        <stp>BQL|14109425621896571511</stp>
        <tr r="AM17" s="3"/>
      </tp>
      <tp t="s">
        <v>#N/A Requesting Data...4186219403</v>
        <stp/>
        <stp>BQL|15520137026104572338</stp>
        <tr r="AL42" s="3"/>
      </tp>
      <tp t="s">
        <v>#N/A Requesting Data...1985088156</v>
        <stp/>
        <stp>BQL|18418677715857703974</stp>
        <tr r="CG59" s="3"/>
      </tp>
      <tp t="s">
        <v>#N/A Requesting Data...887630301</v>
        <stp/>
        <stp>BQL|16655927192981290622</stp>
        <tr r="CO14" s="3"/>
      </tp>
      <tp t="s">
        <v>#N/A Requesting Data...1193439189</v>
        <stp/>
        <stp>BQL|11737743963539123877</stp>
        <tr r="AF15" s="3"/>
      </tp>
      <tp t="s">
        <v>#N/A Requesting Data...955146350</v>
        <stp/>
        <stp>BQL|17872475811745154690</stp>
        <tr r="AT71" s="3"/>
      </tp>
      <tp t="s">
        <v>#N/A Requesting Data...4223307660</v>
        <stp/>
        <stp>BQL|16285208159739408990</stp>
        <tr r="CG12" s="3"/>
      </tp>
      <tp t="s">
        <v>#N/A Requesting Data...1172744757</v>
        <stp/>
        <stp>BQL|15464900372002494848</stp>
        <tr r="BX69" s="3"/>
      </tp>
      <tp t="s">
        <v>#N/A Requesting Data...1685060443</v>
        <stp/>
        <stp>BQL|17788538257665329360</stp>
        <tr r="CT81" s="3"/>
      </tp>
      <tp t="s">
        <v>#N/A Requesting Data...3236225292</v>
        <stp/>
        <stp>BQL|15800557359995160142</stp>
        <tr r="AG6" s="3"/>
      </tp>
      <tp t="s">
        <v>#N/A Requesting Data...2690547778</v>
        <stp/>
        <stp>BQL|14393235167218071963</stp>
        <tr r="AL13" s="3"/>
      </tp>
      <tp t="s">
        <v>#N/A Requesting Data...3964199818</v>
        <stp/>
        <stp>BQL|13541157404880155346</stp>
        <tr r="CG53" s="3"/>
      </tp>
      <tp t="s">
        <v>#N/A Requesting Data...915176625</v>
        <stp/>
        <stp>BQL|10510694869840130152</stp>
        <tr r="CM11" s="3"/>
      </tp>
      <tp t="s">
        <v>#N/A Requesting Data...1136504538</v>
        <stp/>
        <stp>BQL|12332423447431368241</stp>
        <tr r="AF34" s="3"/>
      </tp>
      <tp t="s">
        <v>#N/A Requesting Data...959146596</v>
        <stp/>
        <stp>BQL|12847131218742242105</stp>
        <tr r="BR12" s="3"/>
      </tp>
      <tp t="s">
        <v>#N/A Requesting Data...1112283853</v>
        <stp/>
        <stp>BQL|12131840800268729331</stp>
        <tr r="BJ11" s="3"/>
      </tp>
      <tp t="s">
        <v>#N/A Requesting Data...2165830076</v>
        <stp/>
        <stp>BQL|10215222346976539128</stp>
        <tr r="CM94" s="3"/>
      </tp>
      <tp t="s">
        <v>#N/A Requesting Data...3776914696</v>
        <stp/>
        <stp>BQL|14699097925481297693</stp>
        <tr r="AS23" s="3"/>
      </tp>
      <tp t="s">
        <v>#N/A Requesting Data...1023523244</v>
        <stp/>
        <stp>BQL|13426485679072302377</stp>
        <tr r="BZ31" s="3"/>
      </tp>
      <tp t="s">
        <v>#N/A Requesting Data...4155446474</v>
        <stp/>
        <stp>BQL|10366135730462635173</stp>
        <tr r="AN55" s="3"/>
      </tp>
      <tp t="s">
        <v>#N/A Requesting Data...2100388869</v>
        <stp/>
        <stp>BQL|18445207035139166106</stp>
        <tr r="H21" s="7"/>
      </tp>
      <tp t="s">
        <v>#N/A Requesting Data...2505355492</v>
        <stp/>
        <stp>BQL|13775631162234285677</stp>
        <tr r="CE30" s="3"/>
      </tp>
      <tp t="s">
        <v>#N/A Requesting Data...1388452872</v>
        <stp/>
        <stp>BQL|16760446268290960517</stp>
        <tr r="CF5" s="3"/>
      </tp>
      <tp t="s">
        <v>#N/A Requesting Data...2998768787</v>
        <stp/>
        <stp>BQL|10048653993539552706</stp>
        <tr r="BK90" s="3"/>
      </tp>
      <tp t="s">
        <v>#N/A Requesting Data...1165319646</v>
        <stp/>
        <stp>BQL|10239962577799701670</stp>
        <tr r="Q53" s="3"/>
      </tp>
      <tp t="s">
        <v>#N/A Requesting Data...2746541950</v>
        <stp/>
        <stp>BQL|13471671502024790044</stp>
        <tr r="CE23" s="3"/>
      </tp>
      <tp t="s">
        <v>#N/A Requesting Data...2077921851</v>
        <stp/>
        <stp>BQL|15815641513533595086</stp>
        <tr r="AS65" s="3"/>
      </tp>
      <tp t="s">
        <v>#N/A Requesting Data...3081284496</v>
        <stp/>
        <stp>BQL|16315511901805537743</stp>
        <tr r="CE63" s="3"/>
      </tp>
      <tp t="s">
        <v>#N/A Requesting Data...793557817</v>
        <stp/>
        <stp>BQL|17609832428559903569</stp>
        <tr r="AE48" s="3"/>
      </tp>
      <tp t="s">
        <v>#N/A Requesting Data...4018983815</v>
        <stp/>
        <stp>BQL|11275064162447792132</stp>
        <tr r="BI9" s="3"/>
      </tp>
      <tp t="s">
        <v>#N/A Requesting Data...2675980127</v>
        <stp/>
        <stp>BQL|11390387478997026316</stp>
        <tr r="CG64" s="3"/>
      </tp>
      <tp t="s">
        <v>#N/A Requesting Data...1476472543</v>
        <stp/>
        <stp>BQL|16223933667109737132</stp>
        <tr r="C14" s="3"/>
      </tp>
      <tp t="s">
        <v>#N/A Requesting Data...3911648781</v>
        <stp/>
        <stp>BQL|16100930804847452908</stp>
        <tr r="CF20" s="3"/>
      </tp>
      <tp t="s">
        <v>#N/A Requesting Data...975162589</v>
        <stp/>
        <stp>BQL|12481020617364371609</stp>
        <tr r="Z51" s="3"/>
      </tp>
      <tp t="s">
        <v>#N/A Requesting Data...2847360837</v>
        <stp/>
        <stp>BQL|10006036136204666616</stp>
        <tr r="CO30" s="3"/>
      </tp>
      <tp t="s">
        <v>#N/A Requesting Data...3691473577</v>
        <stp/>
        <stp>BQL|11463993225722492911</stp>
        <tr r="AU11" s="3"/>
      </tp>
      <tp t="s">
        <v>#N/A Requesting Data...1853949020</v>
        <stp/>
        <stp>BQL|10627617609932778542</stp>
        <tr r="CG63" s="3"/>
      </tp>
      <tp t="s">
        <v>#N/A Requesting Data...3937916104</v>
        <stp/>
        <stp>BQL|17597487305420257273</stp>
        <tr r="BP23" s="3"/>
      </tp>
      <tp t="s">
        <v>#N/A Requesting Data...3654089927</v>
        <stp/>
        <stp>BQL|10832472072126613467</stp>
        <tr r="AL59" s="3"/>
      </tp>
      <tp t="s">
        <v>#N/A Requesting Data...1473953259</v>
        <stp/>
        <stp>BQL|13680788957545411500</stp>
        <tr r="BI40" s="3"/>
      </tp>
      <tp t="s">
        <v>#N/A Requesting Data...3084660140</v>
        <stp/>
        <stp>BQL|13845813596442622158</stp>
        <tr r="AE23" s="3"/>
      </tp>
      <tp t="s">
        <v>#N/A Requesting Data...1923186221</v>
        <stp/>
        <stp>BQL|14346333908206754038</stp>
        <tr r="CF72" s="3"/>
      </tp>
      <tp t="s">
        <v>#N/A Requesting Data...3980739989</v>
        <stp/>
        <stp>BQL|11698900708280676941</stp>
        <tr r="AE46" s="3"/>
      </tp>
      <tp t="s">
        <v>#N/A Requesting Data...3822726178</v>
        <stp/>
        <stp>BQL|14372595156820557553</stp>
        <tr r="BZ59" s="3"/>
      </tp>
      <tp t="s">
        <v>#N/A Requesting Data...2729818623</v>
        <stp/>
        <stp>BQL|11360790624044755150</stp>
        <tr r="AN23" s="3"/>
      </tp>
      <tp t="s">
        <v>#N/A Requesting Data...2041715122</v>
        <stp/>
        <stp>BQL|14330007639290669602</stp>
        <tr r="BR72" s="3"/>
      </tp>
      <tp t="s">
        <v>#N/A Requesting Data...3424275843</v>
        <stp/>
        <stp>BQL|16485550682092862879</stp>
        <tr r="S90" s="3"/>
      </tp>
      <tp t="s">
        <v>#N/A Requesting Data...2005356174</v>
        <stp/>
        <stp>BQL|16901748504362483214</stp>
        <tr r="AE63" s="3"/>
      </tp>
      <tp t="s">
        <v>#N/A Requesting Data...1600242886</v>
        <stp/>
        <stp>BQL|10054518989418185457</stp>
        <tr r="AS54" s="3"/>
      </tp>
      <tp t="s">
        <v>#N/A Requesting Data...1762749200</v>
        <stp/>
        <stp>BQL|11065687533405499038</stp>
        <tr r="BJ28" s="3"/>
      </tp>
      <tp t="s">
        <v>#N/A Requesting Data...3007370511</v>
        <stp/>
        <stp>BQL|17088367779640388231</stp>
        <tr r="AE76" s="3"/>
      </tp>
      <tp t="s">
        <v>#N/A Requesting Data...2624331146</v>
        <stp/>
        <stp>BQL|11216287833524338557</stp>
        <tr r="E24" s="3"/>
      </tp>
      <tp t="s">
        <v>#N/A Requesting Data...3080334059</v>
        <stp/>
        <stp>BQL|12185498026556334320</stp>
        <tr r="BX21" s="3"/>
      </tp>
      <tp t="s">
        <v>#N/A Requesting Data...2512849882</v>
        <stp/>
        <stp>BQL|11058614918047417026</stp>
        <tr r="D83" s="3"/>
      </tp>
      <tp t="s">
        <v>#N/A Requesting Data...1360397754</v>
        <stp/>
        <stp>BQL|15129771734216408688</stp>
        <tr r="BK63" s="3"/>
      </tp>
      <tp t="s">
        <v>#N/A Requesting Data...1894089835</v>
        <stp/>
        <stp>BQL|17560419318204096725</stp>
        <tr r="Q52" s="3"/>
      </tp>
      <tp t="s">
        <v>#N/A Requesting Data...4188944945</v>
        <stp/>
        <stp>BQL|12803107147846219039</stp>
        <tr r="BQ19" s="3"/>
      </tp>
      <tp t="s">
        <v>#N/A Requesting Data...1588085598</v>
        <stp/>
        <stp>BQL|11830800913738477168</stp>
        <tr r="BZ72" s="3"/>
      </tp>
      <tp t="s">
        <v>#N/A Requesting Data...2191586567</v>
        <stp/>
        <stp>BQL|11360330881192859909</stp>
        <tr r="BK77" s="3"/>
      </tp>
      <tp t="s">
        <v>#N/A Requesting Data...1119627375</v>
        <stp/>
        <stp>BQL|10476581901825228163</stp>
        <tr r="AL17" s="3"/>
      </tp>
      <tp t="s">
        <v>#N/A Requesting Data...2507148867</v>
        <stp/>
        <stp>BQL|17371493535511196079</stp>
        <tr r="AU22" s="3"/>
      </tp>
      <tp t="s">
        <v>#N/A Requesting Data...920146621</v>
        <stp/>
        <stp>BQL|11218914594048935869</stp>
        <tr r="CT72" s="3"/>
      </tp>
      <tp t="s">
        <v>#N/A Requesting Data...3462295686</v>
        <stp/>
        <stp>BQL|14659038758188728822</stp>
        <tr r="BZ11" s="3"/>
      </tp>
      <tp t="s">
        <v>#N/A Requesting Data...2233004559</v>
        <stp/>
        <stp>BQL|12321047007614868706</stp>
        <tr r="CT46" s="3"/>
      </tp>
      <tp t="s">
        <v>#N/A Requesting Data...3497318951</v>
        <stp/>
        <stp>BQL|10194489145644601524</stp>
        <tr r="C95" s="3"/>
      </tp>
      <tp t="s">
        <v>#N/A Requesting Data...3738278180</v>
        <stp/>
        <stp>BQL|17783459353227936005</stp>
        <tr r="E61" s="3"/>
      </tp>
      <tp t="s">
        <v>#N/A Requesting Data...3234583464</v>
        <stp/>
        <stp>BQL|17290695579520189788</stp>
        <tr r="AS28" s="3"/>
      </tp>
      <tp t="s">
        <v>#N/A Requesting Data...1321781218</v>
        <stp/>
        <stp>BQL|18333728214069924674</stp>
        <tr r="AF7" s="3"/>
      </tp>
      <tp t="s">
        <v>#N/A Requesting Data...3265728216</v>
        <stp/>
        <stp>BQL|18074899125593348043</stp>
        <tr r="S35" s="3"/>
      </tp>
      <tp t="s">
        <v>#N/A Requesting Data...2868994086</v>
        <stp/>
        <stp>BQL|13943416892029002610</stp>
        <tr r="CO52" s="3"/>
      </tp>
      <tp t="s">
        <v>#N/A Requesting Data...4057407831</v>
        <stp/>
        <stp>BQL|16729741512270364197</stp>
        <tr r="BZ53" s="3"/>
      </tp>
      <tp t="s">
        <v>#N/A Requesting Data...4218459451</v>
        <stp/>
        <stp>BQL|12669487610615104342</stp>
        <tr r="CM63" s="3"/>
      </tp>
      <tp t="s">
        <v>#N/A Requesting Data...3384324301</v>
        <stp/>
        <stp>BQL|14741568429477556576</stp>
        <tr r="BK31" s="3"/>
      </tp>
      <tp t="s">
        <v>#N/A Requesting Data...1580953948</v>
        <stp/>
        <stp>BQL|15691284612306753110</stp>
        <tr r="AN37" s="3"/>
      </tp>
      <tp t="s">
        <v>#N/A Requesting Data...3776791827</v>
        <stp/>
        <stp>BQL|15950339764289651821</stp>
        <tr r="AF45" s="3"/>
      </tp>
      <tp t="s">
        <v>#N/A Requesting Data...1009949355</v>
        <stp/>
        <stp>BQL|10075788924717328352</stp>
        <tr r="BQ35" s="3"/>
      </tp>
      <tp t="s">
        <v>#N/A Requesting Data...3868565245</v>
        <stp/>
        <stp>BQL|13889117342583011414</stp>
        <tr r="CF61" s="3"/>
      </tp>
      <tp t="s">
        <v>#N/A Requesting Data...4137463414</v>
        <stp/>
        <stp>BQL|12027495305752129571</stp>
        <tr r="BK13" s="3"/>
      </tp>
      <tp t="s">
        <v>#N/A Requesting Data...3452503766</v>
        <stp/>
        <stp>BQL|11515068240605146189</stp>
        <tr r="BR83" s="3"/>
      </tp>
      <tp t="s">
        <v>#N/A Requesting Data...4168947211</v>
        <stp/>
        <stp>BQL|10312587673437339410</stp>
        <tr r="BP17" s="3"/>
      </tp>
      <tp t="s">
        <v>#N/A Requesting Data...3872620620</v>
        <stp/>
        <stp>BQL|11894266077947077236</stp>
        <tr r="CU31" s="3"/>
      </tp>
      <tp t="s">
        <v>#N/A Requesting Data...748124439</v>
        <stp/>
        <stp>BQL|12124362009557116753</stp>
        <tr r="BK94" s="3"/>
      </tp>
      <tp t="s">
        <v>#N/A Requesting Data...1318863931</v>
        <stp/>
        <stp>BQL|16522175406051644678</stp>
        <tr r="Y30" s="3"/>
      </tp>
      <tp t="s">
        <v>#N/A Requesting Data...1409670570</v>
        <stp/>
        <stp>BQL|15580346844761170316</stp>
        <tr r="R22" s="3"/>
      </tp>
      <tp t="s">
        <v>#N/A Requesting Data...1232955760</v>
        <stp/>
        <stp>BQL|14783012048614849436</stp>
        <tr r="R35" s="3"/>
      </tp>
      <tp t="s">
        <v>#N/A Requesting Data...3619593695</v>
        <stp/>
        <stp>BQL|12390672544194022454</stp>
        <tr r="Y14" s="3"/>
      </tp>
      <tp t="s">
        <v>#N/A Requesting Data...3986224788</v>
        <stp/>
        <stp>BQL|14771285554401707294</stp>
        <tr r="CO51" s="3"/>
      </tp>
      <tp t="s">
        <v>#N/A Requesting Data...4142163787</v>
        <stp/>
        <stp>BQL|12752056778255855075</stp>
        <tr r="X50" s="3"/>
      </tp>
      <tp t="s">
        <v>#N/A Requesting Data...3340765703</v>
        <stp/>
        <stp>BQL|15236790914670314392</stp>
        <tr r="AG44" s="3"/>
      </tp>
      <tp t="s">
        <v>#N/A Requesting Data...2730415554</v>
        <stp/>
        <stp>BQL|10781175842752576728</stp>
        <tr r="R81" s="3"/>
      </tp>
      <tp t="s">
        <v>#N/A Requesting Data...1514139247</v>
        <stp/>
        <stp>BQL|12922447759521096201</stp>
        <tr r="CF9" s="3"/>
      </tp>
      <tp t="s">
        <v>#N/A Requesting Data...4272107803</v>
        <stp/>
        <stp>BQL|12679391857556832242</stp>
        <tr r="AM44" s="3"/>
      </tp>
      <tp t="s">
        <v>#N/A Requesting Data...1741228276</v>
        <stp/>
        <stp>BQL|12983723319281661509</stp>
        <tr r="BK22" s="3"/>
      </tp>
      <tp t="s">
        <v>#N/A Requesting Data...4158097183</v>
        <stp/>
        <stp>BQL|10397816127548049221</stp>
        <tr r="E89" s="3"/>
      </tp>
      <tp t="s">
        <v>#N/A Requesting Data...3608190230</v>
        <stp/>
        <stp>BQL|15099735546263357519</stp>
        <tr r="AF26" s="3"/>
      </tp>
      <tp t="s">
        <v>#N/A Requesting Data...3353243837</v>
        <stp/>
        <stp>BQL|14815209013284406388</stp>
        <tr r="BZ61" s="3"/>
      </tp>
      <tp t="s">
        <v>#N/A Requesting Data...2172442067</v>
        <stp/>
        <stp>BQL|10267697065738169881</stp>
        <tr r="AN8" s="3"/>
      </tp>
      <tp t="s">
        <v>#N/A Requesting Data...952643110</v>
        <stp/>
        <stp>BQL|13721523437044517101</stp>
        <tr r="BX27" s="3"/>
      </tp>
      <tp t="s">
        <v>#N/A Requesting Data...2602120643</v>
        <stp/>
        <stp>BQL|12589166214596748478</stp>
        <tr r="BZ46" s="3"/>
      </tp>
      <tp t="s">
        <v>#N/A Requesting Data...3256296599</v>
        <stp/>
        <stp>BQL|16815447875275806061</stp>
        <tr r="X84" s="3"/>
      </tp>
      <tp t="s">
        <v>#N/A Requesting Data...1239981992</v>
        <stp/>
        <stp>BQL|10588814913809592059</stp>
        <tr r="BI85" s="3"/>
      </tp>
      <tp t="s">
        <v>#N/A Requesting Data...1169116681</v>
        <stp/>
        <stp>BQL|11563716654745312642</stp>
        <tr r="CE68" s="3"/>
      </tp>
      <tp t="s">
        <v>#N/A Requesting Data...2259664372</v>
        <stp/>
        <stp>BQL|13926263148772698777</stp>
        <tr r="BX5" s="3"/>
      </tp>
      <tp t="s">
        <v>#N/A Requesting Data...2742456821</v>
        <stp/>
        <stp>BQL|10853301669834250151</stp>
        <tr r="BP61" s="3"/>
      </tp>
      <tp t="s">
        <v>#N/A Requesting Data...1932273088</v>
        <stp/>
        <stp>BQL|17282100104765932391</stp>
        <tr r="Q33" s="3"/>
      </tp>
      <tp t="s">
        <v>#N/A Requesting Data...3522168706</v>
        <stp/>
        <stp>BQL|11051702346415390736</stp>
        <tr r="BJ34" s="3"/>
      </tp>
      <tp t="s">
        <v>#N/A Requesting Data...3550289152</v>
        <stp/>
        <stp>BQL|12217135817901464348</stp>
        <tr r="AF58" s="3"/>
      </tp>
      <tp t="s">
        <v>#N/A Requesting Data...1358747765</v>
        <stp/>
        <stp>BQL|14319045974001554200</stp>
        <tr r="Q22" s="3"/>
      </tp>
      <tp t="s">
        <v>#N/A Requesting Data...4212953891</v>
        <stp/>
        <stp>BQL|15677044554045264522</stp>
        <tr r="BZ18" s="3"/>
      </tp>
      <tp t="s">
        <v>#N/A Requesting Data...3833763847</v>
        <stp/>
        <stp>BQL|13379187143520615680</stp>
        <tr r="Q47" s="3"/>
      </tp>
      <tp t="s">
        <v>#N/A Requesting Data...2244890351</v>
        <stp/>
        <stp>BQL|17057811174130071849</stp>
        <tr r="BY7" s="3"/>
      </tp>
      <tp t="s">
        <v>#N/A Requesting Data...3752221454</v>
        <stp/>
        <stp>BQL|15589012317553057722</stp>
        <tr r="AN26" s="3"/>
      </tp>
      <tp t="s">
        <v>#N/A Requesting Data...1159849438</v>
        <stp/>
        <stp>BQL|15080053718117903354</stp>
        <tr r="AU76" s="3"/>
      </tp>
      <tp t="s">
        <v>#N/A Requesting Data...4092017829</v>
        <stp/>
        <stp>BQL|12250951295235210719</stp>
        <tr r="CF36" s="3"/>
      </tp>
      <tp t="s">
        <v>#N/A Requesting Data...783624424</v>
        <stp/>
        <stp>BQL|13220415511237018139</stp>
        <tr r="R95" s="3"/>
      </tp>
      <tp t="s">
        <v>#N/A Requesting Data...1364251623</v>
        <stp/>
        <stp>BQL|17340206937904581201</stp>
        <tr r="AN65" s="3"/>
      </tp>
      <tp t="s">
        <v>#N/A Requesting Data...1213537614</v>
        <stp/>
        <stp>BQL|13465019767023578668</stp>
        <tr r="AS48" s="3"/>
      </tp>
      <tp t="s">
        <v>#N/A Requesting Data...2556018033</v>
        <stp/>
        <stp>BQL|10881013091860805913</stp>
        <tr r="X45" s="3"/>
      </tp>
      <tp t="s">
        <v>#N/A Requesting Data...2208291087</v>
        <stp/>
        <stp>BQL|11632132462472045467</stp>
        <tr r="BI42" s="3"/>
      </tp>
      <tp t="s">
        <v>#N/A Requesting Data...3930161621</v>
        <stp/>
        <stp>BQL|17172157509676913052</stp>
        <tr r="BR52" s="3"/>
      </tp>
      <tp t="s">
        <v>#N/A Requesting Data...3178523633</v>
        <stp/>
        <stp>BQL|12104630548081322186</stp>
        <tr r="E88" s="3"/>
      </tp>
      <tp t="s">
        <v>#N/A Requesting Data...929215127</v>
        <stp/>
        <stp>BQL|10166596873130906229</stp>
        <tr r="BX63" s="3"/>
      </tp>
      <tp t="s">
        <v>#N/A Requesting Data...3698621332</v>
        <stp/>
        <stp>BQL|10723209716701924286</stp>
        <tr r="AL33" s="3"/>
      </tp>
      <tp t="s">
        <v>#N/A Requesting Data...2497161410</v>
        <stp/>
        <stp>BQL|12541264110193382207</stp>
        <tr r="AS76" s="3"/>
      </tp>
      <tp t="s">
        <v>#N/A Requesting Data...1562715060</v>
        <stp/>
        <stp>BQL|10798593289364498937</stp>
        <tr r="CO22" s="3"/>
      </tp>
      <tp t="s">
        <v>#N/A Requesting Data...4195838422</v>
        <stp/>
        <stp>BQL|17696322905177283336</stp>
        <tr r="Y19" s="3"/>
      </tp>
      <tp t="s">
        <v>#N/A Requesting Data...2928476645</v>
        <stp/>
        <stp>BQL|16429661132606580565</stp>
        <tr r="E42" s="3"/>
      </tp>
      <tp t="s">
        <v>#N/A Requesting Data...2938392805</v>
        <stp/>
        <stp>BQL|16493629010785364460</stp>
        <tr r="CG44" s="3"/>
      </tp>
      <tp t="s">
        <v>#N/A Requesting Data...3460004278</v>
        <stp/>
        <stp>BQL|15443599346954832006</stp>
        <tr r="BX51" s="3"/>
      </tp>
      <tp t="s">
        <v>#N/A Requesting Data...899408071</v>
        <stp/>
        <stp>BQL|11588382314713250091</stp>
        <tr r="AT74" s="3"/>
      </tp>
      <tp t="s">
        <v>#N/A Requesting Data...1956742236</v>
        <stp/>
        <stp>BQL|14563114021912761504</stp>
        <tr r="E5" s="3"/>
      </tp>
      <tp t="s">
        <v>#N/A Requesting Data...3672171904</v>
        <stp/>
        <stp>BQL|15106017625074661310</stp>
        <tr r="CO43" s="3"/>
      </tp>
      <tp t="s">
        <v>#N/A Requesting Data...2485705204</v>
        <stp/>
        <stp>BQL|13550181848555674310</stp>
        <tr r="BK59" s="3"/>
      </tp>
      <tp t="s">
        <v>#N/A Requesting Data...1947373750</v>
        <stp/>
        <stp>BQL|10171738227202109792</stp>
        <tr r="BX81" s="3"/>
      </tp>
      <tp t="s">
        <v>#N/A Requesting Data...1049065306</v>
        <stp/>
        <stp>BQL|13442946073945757892</stp>
        <tr r="C64" s="3"/>
      </tp>
      <tp t="s">
        <v>#N/A Requesting Data...3122821101</v>
        <stp/>
        <stp>BQL|10612023879880497740</stp>
        <tr r="BY8" s="3"/>
      </tp>
      <tp t="s">
        <v>#N/A Requesting Data...1357986543</v>
        <stp/>
        <stp>BQL|10194183626747581473</stp>
        <tr r="Z58" s="3"/>
      </tp>
      <tp t="s">
        <v>#N/A Requesting Data...2279084990</v>
        <stp/>
        <stp>BQL|10915856419201880808</stp>
        <tr r="BI47" s="3"/>
      </tp>
      <tp t="s">
        <v>#N/A Requesting Data...3725678509</v>
        <stp/>
        <stp>BQL|18220722698450375674</stp>
        <tr r="AT58" s="3"/>
      </tp>
      <tp t="s">
        <v>#N/A Requesting Data...1822675205</v>
        <stp/>
        <stp>BQL|13754597465536539620</stp>
        <tr r="AT5" s="3"/>
      </tp>
      <tp t="s">
        <v>#N/A Requesting Data...3928221975</v>
        <stp/>
        <stp>BQL|16709306241661115089</stp>
        <tr r="AF35" s="3"/>
      </tp>
      <tp t="s">
        <v>#N/A Requesting Data...1461621690</v>
        <stp/>
        <stp>BQL|14763635385363879968</stp>
        <tr r="BY60" s="3"/>
      </tp>
      <tp t="s">
        <v>#N/A Requesting Data...3711038350</v>
        <stp/>
        <stp>BQL|15364560607989478995</stp>
        <tr r="CU85" s="3"/>
      </tp>
      <tp t="s">
        <v>#N/A Requesting Data...3028871181</v>
        <stp/>
        <stp>BQL|16690242078565252679</stp>
        <tr r="AG42" s="3"/>
      </tp>
      <tp t="s">
        <v>#N/A Requesting Data...1554664105</v>
        <stp/>
        <stp>BQL|11355691315415279338</stp>
        <tr r="D5" s="3"/>
      </tp>
      <tp t="s">
        <v>#N/A Requesting Data...2650203075</v>
        <stp/>
        <stp>BQL|12154289109305828563</stp>
        <tr r="BX76" s="3"/>
      </tp>
      <tp t="s">
        <v>#N/A Requesting Data...2701828010</v>
        <stp/>
        <stp>BQL|17153248765291653289</stp>
        <tr r="R77" s="3"/>
      </tp>
      <tp t="s">
        <v>#N/A Requesting Data...3957026582</v>
        <stp/>
        <stp>BQL|13676485025012437712</stp>
        <tr r="AT26" s="3"/>
      </tp>
      <tp t="s">
        <v>#N/A Requesting Data...983897660</v>
        <stp/>
        <stp>BQL|10929290748332705410</stp>
        <tr r="CU73" s="3"/>
      </tp>
      <tp t="s">
        <v>#N/A Requesting Data...3238339037</v>
        <stp/>
        <stp>BQL|18234022308478318055</stp>
        <tr r="CO6" s="3"/>
      </tp>
      <tp t="s">
        <v>#N/A Requesting Data...3275800831</v>
        <stp/>
        <stp>BQL|10604171409741223044</stp>
        <tr r="BP14" s="3"/>
      </tp>
      <tp t="s">
        <v>#N/A Requesting Data...1302418015</v>
        <stp/>
        <stp>BQL|15969011637492156401</stp>
        <tr r="BX34" s="3"/>
      </tp>
      <tp t="s">
        <v>#N/A Requesting Data...1757730777</v>
        <stp/>
        <stp>BQL|14302158671983109185</stp>
        <tr r="C49" s="3"/>
      </tp>
      <tp t="s">
        <v>#N/A Requesting Data...2047283624</v>
        <stp/>
        <stp>BQL|11427601616241505795</stp>
        <tr r="BP83" s="3"/>
      </tp>
      <tp t="s">
        <v>#N/A Requesting Data...3715782936</v>
        <stp/>
        <stp>BQL|12481565047395976652</stp>
        <tr r="CE27" s="3"/>
      </tp>
      <tp t="s">
        <v>#N/A Requesting Data...1133052491</v>
        <stp/>
        <stp>BQL|11099535428191434766</stp>
        <tr r="X67" s="3"/>
      </tp>
      <tp t="s">
        <v>#N/A Requesting Data...3866471105</v>
        <stp/>
        <stp>BQL|15706938919089348472</stp>
        <tr r="AS68" s="3"/>
      </tp>
      <tp t="s">
        <v>#N/A Requesting Data...921691242</v>
        <stp/>
        <stp>BQL|17733874318777309923</stp>
        <tr r="BK10" s="3"/>
      </tp>
      <tp t="s">
        <v>#N/A Requesting Data...2500618849</v>
        <stp/>
        <stp>BQL|10475480924303669570</stp>
        <tr r="Z60" s="3"/>
      </tp>
      <tp t="s">
        <v>#N/A Requesting Data...1249361889</v>
        <stp/>
        <stp>BQL|12092403518770155709</stp>
        <tr r="CF45" s="3"/>
      </tp>
      <tp t="s">
        <v>#N/A Requesting Data...897095748</v>
        <stp/>
        <stp>BQL|16721845359042171925</stp>
        <tr r="AG72" s="3"/>
      </tp>
      <tp t="s">
        <v>#N/A Requesting Data...2945805087</v>
        <stp/>
        <stp>BQL|14863451450696360368</stp>
        <tr r="R58" s="3"/>
      </tp>
      <tp t="s">
        <v>#N/A Requesting Data...2297610374</v>
        <stp/>
        <stp>BQL|14899295398616203934</stp>
        <tr r="X58" s="3"/>
      </tp>
      <tp t="s">
        <v>#N/A Requesting Data...3634752390</v>
        <stp/>
        <stp>BQL|12959542835305413142</stp>
        <tr r="CG35" s="3"/>
      </tp>
      <tp t="s">
        <v>#N/A Requesting Data...3668778521</v>
        <stp/>
        <stp>BQL|14418817827477903909</stp>
        <tr r="CU33" s="3"/>
      </tp>
      <tp t="s">
        <v>#N/A Requesting Data...2381798771</v>
        <stp/>
        <stp>BQL|14220593394989155155</stp>
        <tr r="D53" s="3"/>
      </tp>
      <tp t="s">
        <v>#N/A Requesting Data...1594537926</v>
        <stp/>
        <stp>BQL|16924575050732212479</stp>
        <tr r="BQ77" s="3"/>
      </tp>
      <tp t="s">
        <v>#N/A Requesting Data...3968116273</v>
        <stp/>
        <stp>BQL|13276589620570650472</stp>
        <tr r="AE65" s="3"/>
      </tp>
      <tp t="s">
        <v>#N/A Requesting Data...1837464893</v>
        <stp/>
        <stp>BQL|11158725835241876459</stp>
        <tr r="BQ83" s="3"/>
      </tp>
      <tp t="s">
        <v>#N/A Requesting Data...3901955014</v>
        <stp/>
        <stp>BQL|16136985767150514907</stp>
        <tr r="BR24" s="3"/>
      </tp>
      <tp t="s">
        <v>#N/A Requesting Data...1822560530</v>
        <stp/>
        <stp>BQL|16828695071255342281</stp>
        <tr r="CU54" s="3"/>
      </tp>
      <tp t="s">
        <v>#N/A Requesting Data...3180824959</v>
        <stp/>
        <stp>BQL|10213527759460510077</stp>
        <tr r="BJ8" s="3"/>
      </tp>
      <tp t="s">
        <v>#N/A Requesting Data...3853463584</v>
        <stp/>
        <stp>BQL|14269084813015637059</stp>
        <tr r="AG73" s="3"/>
      </tp>
      <tp t="s">
        <v>#N/A Requesting Data...1995162599</v>
        <stp/>
        <stp>BQL|11327570666072988018</stp>
        <tr r="C65" s="3"/>
      </tp>
      <tp t="s">
        <v>#N/A Requesting Data...1508268828</v>
        <stp/>
        <stp>BQL|14569784253796505017</stp>
        <tr r="BY48" s="3"/>
      </tp>
      <tp t="s">
        <v>#N/A Requesting Data...1941565044</v>
        <stp/>
        <stp>BQL|10668091641741082548</stp>
        <tr r="AE34" s="3"/>
      </tp>
    </main>
    <main first="bofaddin.rtdserver">
      <tp t="s">
        <v>#N/A Requesting Data...1130080563</v>
        <stp/>
        <stp>BQL|3656189884249618</stp>
        <tr r="AS57" s="3"/>
      </tp>
      <tp t="s">
        <v>#N/A Requesting Data...999590664</v>
        <stp/>
        <stp>BQL|6675568191801674</stp>
        <tr r="E34" s="3"/>
      </tp>
      <tp t="s">
        <v>#N/A Requesting Data...1828315936</v>
        <stp/>
        <stp>BQL|9578567876411667</stp>
        <tr r="AU89" s="3"/>
      </tp>
      <tp t="s">
        <v>#N/A Requesting Data...3394453338</v>
        <stp/>
        <stp>BQL|7603762444041866937</stp>
        <tr r="BY46" s="3"/>
      </tp>
      <tp t="s">
        <v>#N/A Requesting Data...4004911576</v>
        <stp/>
        <stp>BQL|9999460190781457948</stp>
        <tr r="BP20" s="3"/>
      </tp>
      <tp t="s">
        <v>#N/A Requesting Data...1898273907</v>
        <stp/>
        <stp>BQL|4435458917259165499</stp>
        <tr r="H50" s="7"/>
      </tp>
      <tp t="s">
        <v>#N/A Requesting Data...3447183192</v>
        <stp/>
        <stp>BQL|6644373183463459286</stp>
        <tr r="CT68" s="3"/>
      </tp>
      <tp t="s">
        <v>#N/A Requesting Data...2578366023</v>
        <stp/>
        <stp>BQL|6111145880575384680</stp>
        <tr r="AT49" s="3"/>
      </tp>
      <tp t="s">
        <v>#N/A Requesting Data...2900912175</v>
        <stp/>
        <stp>BQL|9094356063012832230</stp>
        <tr r="AT17" s="3"/>
      </tp>
      <tp t="s">
        <v>#N/A Requesting Data...1593107947</v>
        <stp/>
        <stp>BQL|1159349349372851896</stp>
        <tr r="CT10" s="3"/>
      </tp>
      <tp t="s">
        <v>#N/A Requesting Data...1721864618</v>
        <stp/>
        <stp>BQL|6070880025814652465</stp>
        <tr r="BR23" s="3"/>
      </tp>
      <tp t="s">
        <v>#N/A Requesting Data...2484807274</v>
        <stp/>
        <stp>BQL|9987404804357699676</stp>
        <tr r="E54" s="3"/>
      </tp>
      <tp t="s">
        <v>#N/A Requesting Data...2472703394</v>
        <stp/>
        <stp>BQL|6603281752085348838</stp>
        <tr r="BQ59" s="3"/>
      </tp>
      <tp t="s">
        <v>#N/A Requesting Data...946080039</v>
        <stp/>
        <stp>BQL|3969924860229102969</stp>
        <tr r="AS95" s="3"/>
      </tp>
      <tp t="s">
        <v>#N/A Requesting Data...1937469125</v>
        <stp/>
        <stp>BQL|5986966681709462164</stp>
        <tr r="S6" s="3"/>
      </tp>
      <tp t="s">
        <v>#N/A Requesting Data...1086457445</v>
        <stp/>
        <stp>BQL|7541837729972287364</stp>
        <tr r="AE59" s="3"/>
      </tp>
      <tp t="s">
        <v>#N/A Requesting Data...4004140696</v>
        <stp/>
        <stp>BQL|7903872646440608756</stp>
        <tr r="BR20" s="3"/>
      </tp>
      <tp t="s">
        <v>#N/A Requesting Data...2063768511</v>
        <stp/>
        <stp>BQL|1087634542168806723</stp>
        <tr r="AL23" s="3"/>
      </tp>
      <tp t="s">
        <v>#N/A Requesting Data...1428325263</v>
        <stp/>
        <stp>BQL|9339149955259057896</stp>
        <tr r="BI90" s="3"/>
      </tp>
      <tp t="s">
        <v>#N/A Requesting Data...909588575</v>
        <stp/>
        <stp>BQL|5544267327879817063</stp>
        <tr r="BX23" s="3"/>
      </tp>
      <tp t="s">
        <v>#N/A Requesting Data...3137526229</v>
        <stp/>
        <stp>BQL|6077169045406998933</stp>
        <tr r="BX13" s="3"/>
      </tp>
      <tp t="s">
        <v>#N/A Requesting Data...2673658288</v>
        <stp/>
        <stp>BQL|5610414085430331580</stp>
        <tr r="CT48" s="3"/>
      </tp>
      <tp t="s">
        <v>#N/A Requesting Data...1407568269</v>
        <stp/>
        <stp>BQL|7782489433908120447</stp>
        <tr r="CE15" s="3"/>
      </tp>
      <tp t="s">
        <v>#N/A Requesting Data...4018130321</v>
        <stp/>
        <stp>BQL|3977409786387154474</stp>
        <tr r="AG17" s="3"/>
      </tp>
      <tp t="s">
        <v>#N/A Requesting Data...1674420709</v>
        <stp/>
        <stp>BQL|5068009824468866355</stp>
        <tr r="CF46" s="3"/>
      </tp>
      <tp t="s">
        <v>#N/A Requesting Data...2853429185</v>
        <stp/>
        <stp>BQL|6060398394236361671</stp>
        <tr r="AE5" s="3"/>
      </tp>
      <tp t="s">
        <v>#N/A Requesting Data...856016335</v>
        <stp/>
        <stp>BQL|1554063513758921409</stp>
        <tr r="AF30" s="3"/>
      </tp>
      <tp t="s">
        <v>#N/A Requesting Data...1450384393</v>
        <stp/>
        <stp>BQL|7290040180930691393</stp>
        <tr r="CF55" s="3"/>
      </tp>
      <tp t="s">
        <v>#N/A Requesting Data...1392355455</v>
        <stp/>
        <stp>BQL|4567254809453875990</stp>
        <tr r="BJ51" s="3"/>
      </tp>
      <tp t="s">
        <v>#N/A Requesting Data...1505618269</v>
        <stp/>
        <stp>BQL|9146909839808745786</stp>
        <tr r="BY76" s="3"/>
      </tp>
      <tp t="s">
        <v>#N/A Requesting Data...2463556587</v>
        <stp/>
        <stp>BQL|9614210450213854186</stp>
        <tr r="CT41" s="3"/>
      </tp>
      <tp t="s">
        <v>#N/A Requesting Data...941811640</v>
        <stp/>
        <stp>BQL|9272105910373320660</stp>
        <tr r="Y41" s="3"/>
      </tp>
      <tp t="s">
        <v>#N/A Requesting Data...1812728250</v>
        <stp/>
        <stp>BQL|9050136820951168754</stp>
        <tr r="BY34" s="3"/>
      </tp>
      <tp t="s">
        <v>#N/A Requesting Data...1624395572</v>
        <stp/>
        <stp>BQL|7578663386774636154</stp>
        <tr r="Q29" s="3"/>
      </tp>
      <tp t="s">
        <v>#N/A Requesting Data...3737737353</v>
        <stp/>
        <stp>BQL|2664096992216878136</stp>
        <tr r="S63" s="3"/>
      </tp>
      <tp t="s">
        <v>#N/A Requesting Data...846862287</v>
        <stp/>
        <stp>BQL|5989380184374633656</stp>
        <tr r="CO73" s="3"/>
      </tp>
      <tp t="s">
        <v>#N/A Requesting Data...3188182445</v>
        <stp/>
        <stp>BQL|2335395599787053365</stp>
        <tr r="BQ6" s="3"/>
      </tp>
      <tp t="s">
        <v>#N/A Requesting Data...1823207165</v>
        <stp/>
        <stp>BQL|9252167517570751512</stp>
        <tr r="CG88" s="3"/>
      </tp>
      <tp t="s">
        <v>#N/A Requesting Data...1399940243</v>
        <stp/>
        <stp>BQL|9031950048111937912</stp>
        <tr r="D41" s="3"/>
      </tp>
      <tp t="s">
        <v>#N/A Requesting Data...4125351071</v>
        <stp/>
        <stp>BQL|3121309874973847889</stp>
        <tr r="AU19" s="3"/>
      </tp>
      <tp t="s">
        <v>#N/A Requesting Data...2757442285</v>
        <stp/>
        <stp>BQL|9582679322489481813</stp>
        <tr r="R10" s="3"/>
      </tp>
      <tp t="s">
        <v>#N/A Requesting Data...1298191159</v>
        <stp/>
        <stp>BQL|9673481604106813768</stp>
        <tr r="E36" s="3"/>
      </tp>
      <tp t="s">
        <v>#N/A Requesting Data...889492155</v>
        <stp/>
        <stp>BQL|1981098055831951984</stp>
        <tr r="AG33" s="3"/>
      </tp>
      <tp t="s">
        <v>#N/A Requesting Data...3205354042</v>
        <stp/>
        <stp>BQL|3032970161787243708</stp>
        <tr r="X71" s="3"/>
      </tp>
      <tp t="s">
        <v>#N/A Requesting Data...2230434509</v>
        <stp/>
        <stp>BQL|4099531955139775155</stp>
        <tr r="BJ39" s="3"/>
      </tp>
      <tp t="s">
        <v>#N/A Requesting Data...3966677065</v>
        <stp/>
        <stp>BQL|8447578858926013287</stp>
        <tr r="Q8" s="3"/>
      </tp>
      <tp t="s">
        <v>#N/A Requesting Data...1176412825</v>
        <stp/>
        <stp>BQL|5684551172243734857</stp>
        <tr r="Q43" s="3"/>
      </tp>
      <tp t="s">
        <v>#N/A Requesting Data...1811786644</v>
        <stp/>
        <stp>BQL|5796095673719888769</stp>
        <tr r="AE77" s="3"/>
      </tp>
      <tp t="s">
        <v>#N/A Requesting Data...1067975244</v>
        <stp/>
        <stp>BQL|4408570363468736350</stp>
        <tr r="AG11" s="3"/>
      </tp>
      <tp t="s">
        <v>#N/A Requesting Data...2676272573</v>
        <stp/>
        <stp>BQL|6549553310828654649</stp>
        <tr r="CU12" s="3"/>
      </tp>
      <tp t="s">
        <v>#N/A Requesting Data...3049426359</v>
        <stp/>
        <stp>BQL|9084513957041362471</stp>
        <tr r="CO45" s="3"/>
      </tp>
      <tp t="s">
        <v>#N/A Requesting Data...2934404079</v>
        <stp/>
        <stp>BQL|9779208763715449424</stp>
        <tr r="AN35" s="3"/>
      </tp>
      <tp t="s">
        <v>#N/A Requesting Data...4232498626</v>
        <stp/>
        <stp>BQL|9620148300796575269</stp>
        <tr r="BI50" s="3"/>
      </tp>
      <tp t="s">
        <v>#N/A Requesting Data...1734436309</v>
        <stp/>
        <stp>BQL|2551513699603584197</stp>
        <tr r="BQ64" s="3"/>
      </tp>
      <tp t="s">
        <v>#N/A Requesting Data...3604075617</v>
        <stp/>
        <stp>BQL|2652308167408293336</stp>
        <tr r="S44" s="3"/>
      </tp>
      <tp t="s">
        <v>#N/A Requesting Data...1079504037</v>
        <stp/>
        <stp>BQL|5702982416939947801</stp>
        <tr r="X41" s="3"/>
      </tp>
      <tp t="s">
        <v>#N/A Requesting Data...2471149708</v>
        <stp/>
        <stp>BQL|2575947301896274124</stp>
        <tr r="BR40" s="3"/>
      </tp>
      <tp t="s">
        <v>#N/A Requesting Data...2983231496</v>
        <stp/>
        <stp>BQL|9305592129074219619</stp>
        <tr r="AL50" s="3"/>
      </tp>
      <tp t="s">
        <v>#N/A Requesting Data...4273454658</v>
        <stp/>
        <stp>BQL|9175575519232686261</stp>
        <tr r="CN76" s="3"/>
      </tp>
      <tp t="s">
        <v>#N/A Requesting Data...3951858050</v>
        <stp/>
        <stp>BQL|3044801898077142869</stp>
        <tr r="CE73" s="3"/>
      </tp>
      <tp t="s">
        <v>#N/A Requesting Data...2390335340</v>
        <stp/>
        <stp>BQL|7891885679530341549</stp>
        <tr r="C6" s="3"/>
      </tp>
      <tp t="s">
        <v>#N/A Requesting Data...953147534</v>
        <stp/>
        <stp>BQL|5908906373071030745</stp>
        <tr r="H54" s="7"/>
      </tp>
      <tp t="s">
        <v>#N/A Requesting Data...2978634257</v>
        <stp/>
        <stp>BQL|4360935025203314182</stp>
        <tr r="C37" s="3"/>
      </tp>
      <tp t="s">
        <v>#N/A Requesting Data...3914490728</v>
        <stp/>
        <stp>BQL|4346595794773823688</stp>
        <tr r="AN74" s="3"/>
      </tp>
      <tp t="s">
        <v>#N/A Requesting Data...3315974100</v>
        <stp/>
        <stp>BQL|7983446695616530134</stp>
        <tr r="BI45" s="3"/>
      </tp>
      <tp t="s">
        <v>#N/A Requesting Data...1784621201</v>
        <stp/>
        <stp>BQL|1682924748771454064</stp>
        <tr r="CU22" s="3"/>
      </tp>
      <tp t="s">
        <v>#N/A Requesting Data...3695152957</v>
        <stp/>
        <stp>BQL|1679329588260211738</stp>
        <tr r="AS19" s="3"/>
      </tp>
      <tp t="s">
        <v>#N/A Requesting Data...3074255354</v>
        <stp/>
        <stp>BQL|3636933804763931452</stp>
        <tr r="BR11" s="3"/>
      </tp>
      <tp t="s">
        <v>#N/A Requesting Data...1230167798</v>
        <stp/>
        <stp>BQL|3628133368568917193</stp>
        <tr r="Z27" s="3"/>
      </tp>
      <tp t="s">
        <v>#N/A Requesting Data...3052299444</v>
        <stp/>
        <stp>BQL|3085859225150914441</stp>
        <tr r="AF67" s="3"/>
      </tp>
      <tp t="s">
        <v>#N/A Requesting Data...3699786976</v>
        <stp/>
        <stp>BQL|9307136109677558219</stp>
        <tr r="BQ45" s="3"/>
      </tp>
      <tp t="s">
        <v>#N/A Requesting Data...3571794230</v>
        <stp/>
        <stp>BQL|4959934064574382219</stp>
        <tr r="CM80" s="3"/>
      </tp>
      <tp t="s">
        <v>#N/A Requesting Data...1892173229</v>
        <stp/>
        <stp>BQL|4709866219542336275</stp>
        <tr r="BZ42" s="3"/>
      </tp>
      <tp t="s">
        <v>#N/A Requesting Data...3975386438</v>
        <stp/>
        <stp>BQL|3775985812183557532</stp>
        <tr r="AN43" s="3"/>
      </tp>
      <tp t="s">
        <v>#N/A Requesting Data...896039440</v>
        <stp/>
        <stp>BQL|1037412090720229185</stp>
        <tr r="BI52" s="3"/>
      </tp>
      <tp t="s">
        <v>#N/A Requesting Data...2140706725</v>
        <stp/>
        <stp>BQL|1319811375125971657</stp>
        <tr r="C61" s="3"/>
      </tp>
      <tp t="s">
        <v>#N/A Requesting Data...3849415294</v>
        <stp/>
        <stp>BQL|8388917733137998838</stp>
        <tr r="BX60" s="3"/>
      </tp>
      <tp t="s">
        <v>#N/A Requesting Data...3892183309</v>
        <stp/>
        <stp>BQL|3246351898584269069</stp>
        <tr r="H67" s="7"/>
      </tp>
      <tp t="s">
        <v>#N/A Requesting Data...1306438754</v>
        <stp/>
        <stp>BQL|2498994269795766582</stp>
        <tr r="CF74" s="3"/>
      </tp>
      <tp t="s">
        <v>#N/A Requesting Data...3292229230</v>
        <stp/>
        <stp>BQL|5716372303993029880</stp>
        <tr r="AS74" s="3"/>
      </tp>
      <tp t="s">
        <v>#N/A Requesting Data...4111634696</v>
        <stp/>
        <stp>BQL|3330490171398307527</stp>
        <tr r="R72" s="3"/>
      </tp>
      <tp t="s">
        <v>#N/A Requesting Data...1874932083</v>
        <stp/>
        <stp>BQL|2720048352329223393</stp>
        <tr r="H18" s="7"/>
      </tp>
      <tp t="s">
        <v>#N/A Requesting Data...2203329308</v>
        <stp/>
        <stp>BQL|8631694505795495678</stp>
        <tr r="C11" s="3"/>
      </tp>
      <tp t="s">
        <v>#N/A Requesting Data...3229538181</v>
        <stp/>
        <stp>BQL|3893942589359884643</stp>
        <tr r="CT73" s="3"/>
      </tp>
      <tp t="s">
        <v>#N/A Requesting Data...1478495832</v>
        <stp/>
        <stp>BQL|6260460276441370992</stp>
        <tr r="Q93" s="3"/>
      </tp>
      <tp t="s">
        <v>#N/A Requesting Data...1372925514</v>
        <stp/>
        <stp>BQL|6862994505447581598</stp>
        <tr r="AG85" s="3"/>
      </tp>
      <tp t="s">
        <v>#N/A Requesting Data...864552160</v>
        <stp/>
        <stp>BQL|8559650538697015702</stp>
        <tr r="BQ30" s="3"/>
      </tp>
      <tp t="s">
        <v>#N/A Requesting Data...2696848574</v>
        <stp/>
        <stp>BQL|7042665138218326752</stp>
        <tr r="C9" s="3"/>
      </tp>
      <tp t="s">
        <v>#N/A Requesting Data...3045044856</v>
        <stp/>
        <stp>BQL|1762794989096407542</stp>
        <tr r="H88" s="7"/>
      </tp>
      <tp t="s">
        <v>#N/A Requesting Data...4042418896</v>
        <stp/>
        <stp>BQL|9262924181010290548</stp>
        <tr r="BJ67" s="3"/>
      </tp>
      <tp t="s">
        <v>#N/A Requesting Data...1606977009</v>
        <stp/>
        <stp>BQL|3334812324567348329</stp>
        <tr r="S39" s="3"/>
      </tp>
      <tp t="s">
        <v>#N/A Requesting Data...3243724975</v>
        <stp/>
        <stp>BQL|8111119416436852392</stp>
        <tr r="BI48" s="3"/>
      </tp>
      <tp t="s">
        <v>#N/A Requesting Data...3384446211</v>
        <stp/>
        <stp>BQL|9409646059452668598</stp>
        <tr r="AM15" s="3"/>
      </tp>
      <tp t="s">
        <v>#N/A Requesting Data...3963244920</v>
        <stp/>
        <stp>BQL|8470295832200109488</stp>
        <tr r="AT51" s="3"/>
      </tp>
      <tp t="s">
        <v>#N/A Requesting Data...3946422400</v>
        <stp/>
        <stp>BQL|3357948467100272174</stp>
        <tr r="AN50" s="3"/>
      </tp>
      <tp t="s">
        <v>#N/A Requesting Data...1042828051</v>
        <stp/>
        <stp>BQL|8705676732634411439</stp>
        <tr r="Z47" s="3"/>
      </tp>
      <tp t="s">
        <v>#N/A Requesting Data...3331076352</v>
        <stp/>
        <stp>BQL|3038470580874144629</stp>
        <tr r="R45" s="3"/>
      </tp>
      <tp t="s">
        <v>#N/A Requesting Data...3003900627</v>
        <stp/>
        <stp>BQL|6200165100009366333</stp>
        <tr r="AM37" s="3"/>
      </tp>
      <tp t="s">
        <v>#N/A Requesting Data...1664939152</v>
        <stp/>
        <stp>BQL|4227902116606164710</stp>
        <tr r="CE69" s="3"/>
      </tp>
      <tp t="s">
        <v>#N/A Requesting Data...3382111535</v>
        <stp/>
        <stp>BQL|5021837667101178713</stp>
        <tr r="BQ67" s="3"/>
      </tp>
      <tp t="s">
        <v>#N/A Requesting Data...4106703166</v>
        <stp/>
        <stp>BQL|7263344494950730017</stp>
        <tr r="Q49" s="3"/>
      </tp>
      <tp t="s">
        <v>#N/A Requesting Data...3321214792</v>
        <stp/>
        <stp>BQL|2788540445468048623</stp>
        <tr r="BR53" s="3"/>
      </tp>
      <tp t="s">
        <v>#N/A Requesting Data...877366589</v>
        <stp/>
        <stp>BQL|9785466574164433329</stp>
        <tr r="CF94" s="3"/>
      </tp>
      <tp t="s">
        <v>#N/A Requesting Data...3220423149</v>
        <stp/>
        <stp>BQL|9473804176008080313</stp>
        <tr r="AF85" s="3"/>
      </tp>
      <tp t="s">
        <v>#N/A Requesting Data...3946069434</v>
        <stp/>
        <stp>BQL|8150866944611368839</stp>
        <tr r="BQ22" s="3"/>
      </tp>
      <tp t="s">
        <v>#N/A Requesting Data...2461594332</v>
        <stp/>
        <stp>BQL|3490925214842375436</stp>
        <tr r="AU84" s="3"/>
      </tp>
      <tp t="s">
        <v>#N/A Requesting Data...2553967851</v>
        <stp/>
        <stp>BQL|9593456647721413519</stp>
        <tr r="AS45" s="3"/>
      </tp>
      <tp t="s">
        <v>#N/A Requesting Data...1536661922</v>
        <stp/>
        <stp>BQL|9420634150277060050</stp>
        <tr r="AF72" s="3"/>
      </tp>
      <tp t="s">
        <v>#N/A Requesting Data...3212012203</v>
        <stp/>
        <stp>BQL|9775650265750579405</stp>
        <tr r="CO77" s="3"/>
      </tp>
      <tp t="s">
        <v>#N/A Requesting Data...3085876311</v>
        <stp/>
        <stp>BQL|1725639293731437215</stp>
        <tr r="AF43" s="3"/>
      </tp>
      <tp t="s">
        <v>#N/A Requesting Data...3582935719</v>
        <stp/>
        <stp>BQL|1342298198693638458</stp>
        <tr r="BR89" s="3"/>
        <tr r="BR95" s="3"/>
      </tp>
      <tp t="s">
        <v>#N/A Requesting Data...1965231142</v>
        <stp/>
        <stp>BQL|7076470267631554945</stp>
        <tr r="CO17" s="3"/>
      </tp>
      <tp t="s">
        <v>#N/A Requesting Data...1043604454</v>
        <stp/>
        <stp>BQL|4264404946839150043</stp>
        <tr r="X65" s="3"/>
      </tp>
      <tp t="s">
        <v>#N/A Requesting Data...2899027449</v>
        <stp/>
        <stp>BQL|2917816222635219099</stp>
        <tr r="BP11" s="3"/>
      </tp>
      <tp t="s">
        <v>#N/A Requesting Data...2156146186</v>
        <stp/>
        <stp>BQL|9447173709101845424</stp>
        <tr r="CN18" s="3"/>
      </tp>
      <tp t="s">
        <v>#N/A Requesting Data...3972309307</v>
        <stp/>
        <stp>BQL|4331229891412864088</stp>
        <tr r="E85" s="3"/>
      </tp>
      <tp t="s">
        <v>#N/A Requesting Data...3147193427</v>
        <stp/>
        <stp>BQL|2067923950210049321</stp>
        <tr r="AT69" s="3"/>
      </tp>
      <tp t="s">
        <v>#N/A Requesting Data...1188633937</v>
        <stp/>
        <stp>BQL|7281925521791823091</stp>
        <tr r="BJ53" s="3"/>
      </tp>
      <tp t="s">
        <v>#N/A Requesting Data...2321650738</v>
        <stp/>
        <stp>BQL|4222132520008096211</stp>
        <tr r="AE90" s="3"/>
      </tp>
      <tp t="s">
        <v>#N/A Requesting Data...4229483130</v>
        <stp/>
        <stp>BQL|3259780540275990834</stp>
        <tr r="CO74" s="3"/>
      </tp>
      <tp t="s">
        <v>#N/A Requesting Data...932323383</v>
        <stp/>
        <stp>BQL|7988659525635774815</stp>
        <tr r="BY50" s="3"/>
      </tp>
      <tp t="s">
        <v>#N/A Requesting Data...2047118314</v>
        <stp/>
        <stp>BQL|3436804453035015581</stp>
        <tr r="CM67" s="3"/>
      </tp>
      <tp t="s">
        <v>#N/A Requesting Data...1323784889</v>
        <stp/>
        <stp>BQL|5604488113497135939</stp>
        <tr r="AG64" s="3"/>
      </tp>
      <tp t="s">
        <v>#N/A Requesting Data...3714942456</v>
        <stp/>
        <stp>BQL|2272954575783445196</stp>
        <tr r="CU14" s="3"/>
      </tp>
      <tp t="s">
        <v>#N/A Requesting Data...3814942490</v>
        <stp/>
        <stp>BQL|5339359165257444980</stp>
        <tr r="CF52" s="3"/>
      </tp>
      <tp t="s">
        <v>#N/A Requesting Data...3087682714</v>
        <stp/>
        <stp>BQL|9446531720270815009</stp>
        <tr r="CU48" s="3"/>
      </tp>
      <tp t="s">
        <v>#N/A Requesting Data...4260956450</v>
        <stp/>
        <stp>BQL|6134883313740774129</stp>
        <tr r="AE33" s="3"/>
      </tp>
      <tp t="s">
        <v>#N/A Requesting Data...2225445568</v>
        <stp/>
        <stp>BQL|2958461447964119865</stp>
        <tr r="E81" s="3"/>
      </tp>
      <tp t="s">
        <v>#N/A Requesting Data...2593979786</v>
        <stp/>
        <stp>BQL|2345594497736356618</stp>
        <tr r="Z5" s="3"/>
      </tp>
      <tp t="s">
        <v>#N/A Requesting Data...3415748129</v>
        <stp/>
        <stp>BQL|1428980036314070141</stp>
        <tr r="BX53" s="3"/>
      </tp>
      <tp t="s">
        <v>#N/A Requesting Data...1996086437</v>
        <stp/>
        <stp>BQL|5832890970285617196</stp>
        <tr r="CG7" s="3"/>
      </tp>
      <tp t="s">
        <v>#N/A Requesting Data...1183310922</v>
        <stp/>
        <stp>BQL|2544995851295228517</stp>
        <tr r="X72" s="3"/>
      </tp>
      <tp t="s">
        <v>#N/A Requesting Data...2182844496</v>
        <stp/>
        <stp>BQL|4024850316653958041</stp>
        <tr r="H73" s="7"/>
      </tp>
      <tp t="s">
        <v>#N/A Requesting Data...1478877559</v>
        <stp/>
        <stp>BQL|3875878930864141203</stp>
        <tr r="AN47" s="3"/>
      </tp>
      <tp t="s">
        <v>#N/A Requesting Data...3489750468</v>
        <stp/>
        <stp>BQL|2249652238741591841</stp>
        <tr r="Y80" s="3"/>
      </tp>
      <tp t="s">
        <v>#N/A Requesting Data...1298722601</v>
        <stp/>
        <stp>BQL|6363405377933921830</stp>
        <tr r="BI33" s="3"/>
      </tp>
      <tp t="s">
        <v>#N/A Requesting Data...2725403732</v>
        <stp/>
        <stp>BQL|3641170698767102269</stp>
        <tr r="CE64" s="3"/>
      </tp>
      <tp t="s">
        <v>#N/A Requesting Data...1817558491</v>
        <stp/>
        <stp>BQL|1541826619796113022</stp>
        <tr r="CT61" s="3"/>
      </tp>
      <tp t="s">
        <v>#N/A Requesting Data...2566848845</v>
        <stp/>
        <stp>BQL|3858625715162040829</stp>
        <tr r="CT74" s="3"/>
      </tp>
      <tp t="s">
        <v>#N/A Requesting Data...2936863551</v>
        <stp/>
        <stp>BQL|4888228602849048153</stp>
        <tr r="BY47" s="3"/>
      </tp>
      <tp t="s">
        <v>#N/A Requesting Data...2236285729</v>
        <stp/>
        <stp>BQL|6599000188236976693</stp>
        <tr r="BY65" s="3"/>
      </tp>
      <tp t="s">
        <v>#N/A Requesting Data...2445474049</v>
        <stp/>
        <stp>BQL|1863523795846345509</stp>
        <tr r="BZ60" s="3"/>
      </tp>
      <tp t="s">
        <v>#N/A Requesting Data...2769519317</v>
        <stp/>
        <stp>BQL|2174165112865829918</stp>
        <tr r="CN65" s="3"/>
      </tp>
      <tp t="s">
        <v>#N/A Requesting Data...1707488696</v>
        <stp/>
        <stp>BQL|4358668749390342838</stp>
        <tr r="BR29" s="3"/>
      </tp>
      <tp t="s">
        <v>#N/A Requesting Data...3805182247</v>
        <stp/>
        <stp>BQL|8954607240812692631</stp>
        <tr r="AN76" s="3"/>
      </tp>
      <tp t="s">
        <v>#N/A Requesting Data...1407379030</v>
        <stp/>
        <stp>BQL|6411092305648189050</stp>
        <tr r="BX71" s="3"/>
      </tp>
      <tp t="s">
        <v>#N/A Requesting Data...968602339</v>
        <stp/>
        <stp>BQL|5521875652453581594</stp>
        <tr r="CM44" s="3"/>
      </tp>
      <tp t="s">
        <v>#N/A Requesting Data...2176388027</v>
        <stp/>
        <stp>BQL|6103381905038181311</stp>
        <tr r="Y27" s="3"/>
      </tp>
      <tp t="s">
        <v>#N/A Requesting Data...1723102697</v>
        <stp/>
        <stp>BQL|5792446380205106299</stp>
        <tr r="BK74" s="3"/>
      </tp>
      <tp t="s">
        <v>#N/A Requesting Data...3959319639</v>
        <stp/>
        <stp>BQL|2431985421897798017</stp>
        <tr r="Y74" s="3"/>
      </tp>
      <tp t="s">
        <v>#N/A Requesting Data...2598278189</v>
        <stp/>
        <stp>BQL|6237048154755120880</stp>
        <tr r="R53" s="3"/>
      </tp>
      <tp t="s">
        <v>#N/A Requesting Data...3750569633</v>
        <stp/>
        <stp>BQL|5024286784515284449</stp>
        <tr r="D31" s="3"/>
      </tp>
      <tp t="s">
        <v>#N/A Requesting Data...3420311407</v>
        <stp/>
        <stp>BQL|9937249754143499371</stp>
        <tr r="AN63" s="3"/>
      </tp>
      <tp t="s">
        <v>#N/A Requesting Data...3837515312</v>
        <stp/>
        <stp>BQL|5288499946552084971</stp>
        <tr r="D15" s="3"/>
      </tp>
      <tp t="s">
        <v>#N/A Requesting Data...2920268462</v>
        <stp/>
        <stp>BQL|4784384206299443076</stp>
        <tr r="CU60" s="3"/>
      </tp>
      <tp t="s">
        <v>#N/A Requesting Data...2250276624</v>
        <stp/>
        <stp>BQL|2699818846874859436</stp>
        <tr r="AM29" s="3"/>
      </tp>
      <tp t="s">
        <v>#N/A Requesting Data...2292230218</v>
        <stp/>
        <stp>BQL|6167855647647814321</stp>
        <tr r="BZ93" s="3"/>
      </tp>
      <tp t="s">
        <v>#N/A Requesting Data...1862174250</v>
        <stp/>
        <stp>BQL|9094626245207681289</stp>
        <tr r="BK14" s="3"/>
      </tp>
      <tp t="s">
        <v>#N/A Requesting Data...1952501287</v>
        <stp/>
        <stp>BQL|9839186168884154401</stp>
        <tr r="BZ17" s="3"/>
      </tp>
      <tp t="s">
        <v>#N/A Requesting Data...3786856692</v>
        <stp/>
        <stp>BQL|1421288123257794818</stp>
        <tr r="BY20" s="3"/>
      </tp>
      <tp t="s">
        <v>#N/A Requesting Data...1983148430</v>
        <stp/>
        <stp>BQL|1604083114938610648</stp>
        <tr r="AT94" s="3"/>
      </tp>
      <tp t="s">
        <v>#N/A Requesting Data...1591815901</v>
        <stp/>
        <stp>BQL|7897255444636768965</stp>
        <tr r="AN27" s="3"/>
      </tp>
      <tp t="s">
        <v>#N/A Requesting Data...2006762576</v>
        <stp/>
        <stp>BQL|1571071092140016676</stp>
        <tr r="BR39" s="3"/>
      </tp>
      <tp t="s">
        <v>#N/A Requesting Data...1009402536</v>
        <stp/>
        <stp>BQL|8436587389153109820</stp>
        <tr r="C34" s="3"/>
      </tp>
      <tp t="s">
        <v>#N/A Requesting Data...1339772291</v>
        <stp/>
        <stp>BQL|9954348668492095036</stp>
        <tr r="E7" s="3"/>
      </tp>
      <tp t="s">
        <v>#N/A Requesting Data...2642049901</v>
        <stp/>
        <stp>BQL|9075499017570070282</stp>
        <tr r="CG43" s="3"/>
      </tp>
      <tp t="s">
        <v>#N/A Requesting Data...3506135265</v>
        <stp/>
        <stp>BQL|2422301884276671108</stp>
        <tr r="BX31" s="3"/>
      </tp>
      <tp t="s">
        <v>#N/A Requesting Data...2196070064</v>
        <stp/>
        <stp>BQL|8951278658373814287</stp>
        <tr r="AN71" s="3"/>
      </tp>
      <tp t="s">
        <v>#N/A Requesting Data...3641873350</v>
        <stp/>
        <stp>BQL|4309150883270015339</stp>
        <tr r="BJ68" s="3"/>
      </tp>
      <tp t="s">
        <v>#N/A Requesting Data...2251954873</v>
        <stp/>
        <stp>BQL|1818837889799020674</stp>
        <tr r="CO94" s="3"/>
      </tp>
      <tp t="s">
        <v>#N/A Requesting Data...1816534440</v>
        <stp/>
        <stp>BQL|8223021257363413067</stp>
        <tr r="BP24" s="3"/>
      </tp>
      <tp t="s">
        <v>#N/A Requesting Data...1676593496</v>
        <stp/>
        <stp>BQL|7063305817629236207</stp>
        <tr r="C27" s="3"/>
      </tp>
      <tp t="s">
        <v>#N/A Requesting Data...1406397178</v>
        <stp/>
        <stp>BQL|1513888088398417749</stp>
        <tr r="S21" s="3"/>
      </tp>
      <tp t="s">
        <v>#N/A Requesting Data...2586230848</v>
        <stp/>
        <stp>BQL|3620841595425559970</stp>
        <tr r="E48" s="3"/>
      </tp>
      <tp t="s">
        <v>#N/A Requesting Data...1901512141</v>
        <stp/>
        <stp>BQL|5202255921508553368</stp>
        <tr r="AN15" s="3"/>
      </tp>
      <tp t="s">
        <v>#N/A Requesting Data...1270506511</v>
        <stp/>
        <stp>BQL|7067718720849194553</stp>
        <tr r="AF8" s="3"/>
      </tp>
      <tp t="s">
        <v>#N/A Requesting Data...4163575615</v>
        <stp/>
        <stp>BQL|2441516014081061948</stp>
        <tr r="Y54" s="3"/>
      </tp>
      <tp t="s">
        <v>#N/A Requesting Data...4238282186</v>
        <stp/>
        <stp>BQL|8174274640488321809</stp>
        <tr r="CO18" s="3"/>
      </tp>
      <tp t="s">
        <v>#N/A Requesting Data...4169547078</v>
        <stp/>
        <stp>BQL|5954153181830125289</stp>
        <tr r="D80" s="3"/>
      </tp>
      <tp t="s">
        <v>#N/A Requesting Data...945350407</v>
        <stp/>
        <stp>BQL|6482118777427101973</stp>
        <tr r="CO64" s="3"/>
      </tp>
      <tp t="s">
        <v>#N/A Requesting Data...3089130610</v>
        <stp/>
        <stp>BQL|2022760893977643579</stp>
        <tr r="X63" s="3"/>
      </tp>
      <tp t="s">
        <v>#N/A Requesting Data...4046628049</v>
        <stp/>
        <stp>BQL|4576902163663043627</stp>
        <tr r="BP39" s="3"/>
      </tp>
      <tp t="s">
        <v>#N/A Requesting Data...2043165144</v>
        <stp/>
        <stp>BQL|4028409146632492867</stp>
        <tr r="AT67" s="3"/>
      </tp>
      <tp t="s">
        <v>#N/A Requesting Data...2972605604</v>
        <stp/>
        <stp>BQL|3919994666036788451</stp>
        <tr r="AM61" s="3"/>
      </tp>
      <tp t="s">
        <v>#N/A Requesting Data...1079108591</v>
        <stp/>
        <stp>BQL|8591700516158753803</stp>
        <tr r="C77" s="3"/>
      </tp>
      <tp t="s">
        <v>#N/A Requesting Data...2140864884</v>
        <stp/>
        <stp>BQL|9031275891699224509</stp>
        <tr r="AT52" s="3"/>
      </tp>
      <tp t="s">
        <v>#N/A Requesting Data...2588108914</v>
        <stp/>
        <stp>BQL|2474349595194221237</stp>
        <tr r="AU17" s="3"/>
      </tp>
      <tp t="s">
        <v>#N/A Requesting Data...2454729645</v>
        <stp/>
        <stp>BQL|3013639399794814619</stp>
        <tr r="BI55" s="3"/>
      </tp>
      <tp t="s">
        <v>#N/A Requesting Data...2378368597</v>
        <stp/>
        <stp>BQL|4904879238332697333</stp>
        <tr r="S7" s="3"/>
      </tp>
      <tp t="s">
        <v>#N/A Requesting Data...3075299016</v>
        <stp/>
        <stp>BQL|5725157465159569506</stp>
        <tr r="CT54" s="3"/>
      </tp>
      <tp t="s">
        <v>#N/A Requesting Data...2670105440</v>
        <stp/>
        <stp>BQL|1274009922918348515</stp>
        <tr r="AG94" s="3"/>
      </tp>
      <tp t="s">
        <v>#N/A Requesting Data...1358732599</v>
        <stp/>
        <stp>BQL|8609244730790272724</stp>
        <tr r="X44" s="3"/>
      </tp>
      <tp t="s">
        <v>#N/A Requesting Data...2720330814</v>
        <stp/>
        <stp>BQL|4723622470202291959</stp>
        <tr r="AT85" s="3"/>
      </tp>
      <tp t="s">
        <v>#N/A Requesting Data...3000232194</v>
        <stp/>
        <stp>BQL|8191386513246173298</stp>
        <tr r="AL9" s="3"/>
      </tp>
      <tp t="s">
        <v>#N/A Requesting Data...4056085315</v>
        <stp/>
        <stp>BQL|9207402974150105463</stp>
        <tr r="AM57" s="3"/>
      </tp>
      <tp t="s">
        <v>#N/A Requesting Data...952723321</v>
        <stp/>
        <stp>BQL|5377644452378427001</stp>
        <tr r="Z12" s="3"/>
      </tp>
      <tp t="s">
        <v>#N/A Requesting Data...3363603263</v>
        <stp/>
        <stp>BQL|3636108891732545734</stp>
        <tr r="AG27" s="3"/>
      </tp>
      <tp t="s">
        <v>#N/A Requesting Data...2660600097</v>
        <stp/>
        <stp>BQL|6055449846211364906</stp>
        <tr r="BP7" s="3"/>
      </tp>
      <tp t="s">
        <v>#N/A Requesting Data...3669634586</v>
        <stp/>
        <stp>BQL|8554334505031147428</stp>
        <tr r="CU51" s="3"/>
      </tp>
      <tp t="s">
        <v>#N/A Requesting Data...1819027178</v>
        <stp/>
        <stp>BQL|8255027644574332679</stp>
        <tr r="BX58" s="3"/>
      </tp>
      <tp t="s">
        <v>#N/A Requesting Data...2290251504</v>
        <stp/>
        <stp>BQL|4633038684564421651</stp>
        <tr r="BY9" s="3"/>
      </tp>
      <tp t="s">
        <v>#N/A Requesting Data...1190577755</v>
        <stp/>
        <stp>BQL|8711278622495076326</stp>
        <tr r="CN74" s="3"/>
      </tp>
      <tp t="s">
        <v>#N/A Requesting Data...3614906546</v>
        <stp/>
        <stp>BQL|7555847003815543477</stp>
        <tr r="CG24" s="3"/>
      </tp>
      <tp t="s">
        <v>#N/A Requesting Data...3781384995</v>
        <stp/>
        <stp>BQL|2992811028766257022</stp>
        <tr r="CU20" s="3"/>
      </tp>
      <tp t="s">
        <v>#N/A Requesting Data...3571718296</v>
        <stp/>
        <stp>BQL|4899482398347841006</stp>
        <tr r="BY19" s="3"/>
      </tp>
      <tp t="s">
        <v>#N/A Requesting Data...2208673869</v>
        <stp/>
        <stp>BQL|69145923143765721</stp>
        <tr r="E21" s="3"/>
      </tp>
      <tp t="s">
        <v>#N/A Requesting Data...1233594170</v>
        <stp/>
        <stp>BQL|4608775568422726816</stp>
        <tr r="BJ15" s="3"/>
      </tp>
      <tp t="s">
        <v>#N/A Requesting Data...1025924829</v>
        <stp/>
        <stp>BQL|5079724976803396984</stp>
        <tr r="D40" s="3"/>
      </tp>
      <tp t="s">
        <v>#N/A Requesting Data...1259236514</v>
        <stp/>
        <stp>BQL|1591423589293186106</stp>
        <tr r="H103" s="7"/>
      </tp>
      <tp t="s">
        <v>#N/A Requesting Data...3364692022</v>
        <stp/>
        <stp>BQL|5850974877255577126</stp>
        <tr r="BI31" s="3"/>
      </tp>
      <tp t="s">
        <v>#N/A Requesting Data...2914909611</v>
        <stp/>
        <stp>BQL|5708621167378945244</stp>
        <tr r="AT42" s="3"/>
      </tp>
      <tp t="s">
        <v>#N/A Requesting Data...4177536622</v>
        <stp/>
        <stp>BQL|9252506337647397792</stp>
        <tr r="BP93" s="3"/>
      </tp>
      <tp t="s">
        <v>#N/A Requesting Data...4076961165</v>
        <stp/>
        <stp>BQL|2504884802880791563</stp>
        <tr r="AL69" s="3"/>
      </tp>
      <tp t="s">
        <v>#N/A Requesting Data...2211027855</v>
        <stp/>
        <stp>BQL|8087827720799488481</stp>
        <tr r="BR7" s="3"/>
      </tp>
      <tp t="s">
        <v>#N/A Requesting Data...3683585991</v>
        <stp/>
        <stp>BQL|5861611263473026940</stp>
        <tr r="BY15" s="3"/>
      </tp>
      <tp t="s">
        <v>#N/A Requesting Data...963876445</v>
        <stp/>
        <stp>BQL|4469215692175949506</stp>
        <tr r="AF41" s="3"/>
      </tp>
      <tp t="s">
        <v>#N/A Requesting Data...1870162448</v>
        <stp/>
        <stp>BQL|6378380791142512115</stp>
        <tr r="BR30" s="3"/>
      </tp>
      <tp t="s">
        <v>#N/A Requesting Data...2567524687</v>
        <stp/>
        <stp>BQL|3167708871479664580</stp>
        <tr r="AN30" s="3"/>
      </tp>
      <tp t="s">
        <v>#N/A Requesting Data...3307283465</v>
        <stp/>
        <stp>BQL|3416922543896312784</stp>
        <tr r="CE80" s="3"/>
      </tp>
      <tp t="s">
        <v>#N/A Requesting Data...3945135205</v>
        <stp/>
        <stp>BQL|3212407258939078446</stp>
        <tr r="BQ60" s="3"/>
      </tp>
      <tp t="s">
        <v>#N/A Requesting Data...1116925162</v>
        <stp/>
        <stp>BQL|4306926180673512996</stp>
        <tr r="AF9" s="3"/>
      </tp>
      <tp t="s">
        <v>#N/A Requesting Data...4105989958</v>
        <stp/>
        <stp>BQL|1227932245122104180</stp>
        <tr r="BI8" s="3"/>
      </tp>
      <tp t="s">
        <v>#N/A Requesting Data...3464405448</v>
        <stp/>
        <stp>BQL|8056822998700193665</stp>
        <tr r="H20" s="7"/>
      </tp>
      <tp t="s">
        <v>#N/A Requesting Data...2580739837</v>
        <stp/>
        <stp>BQL|5859307793328502838</stp>
        <tr r="BQ80" s="3"/>
      </tp>
      <tp t="s">
        <v>#N/A Requesting Data...2705664568</v>
        <stp/>
        <stp>BQL|2852966636334283373</stp>
        <tr r="BQ93" s="3"/>
      </tp>
      <tp t="s">
        <v>#N/A Requesting Data...2844119738</v>
        <stp/>
        <stp>BQL|5112499403268761608</stp>
        <tr r="AM28" s="3"/>
      </tp>
      <tp t="s">
        <v>#N/A Requesting Data...3999036241</v>
        <stp/>
        <stp>BQL|2086868069786407573</stp>
        <tr r="S26" s="3"/>
      </tp>
      <tp t="s">
        <v>#N/A Requesting Data...2515303555</v>
        <stp/>
        <stp>BQL|9136258161233998107</stp>
        <tr r="CU42" s="3"/>
      </tp>
      <tp t="s">
        <v>#N/A Requesting Data...3811475009</v>
        <stp/>
        <stp>BQL|2966868765270520336</stp>
        <tr r="AE13" s="3"/>
      </tp>
      <tp t="s">
        <v>#N/A Requesting Data...3390145207</v>
        <stp/>
        <stp>BQL|9726064668828550800</stp>
        <tr r="H37" s="7"/>
      </tp>
      <tp t="s">
        <v>#N/A Requesting Data...3399883590</v>
        <stp/>
        <stp>BQL|1094116729465460873</stp>
        <tr r="E84" s="3"/>
      </tp>
      <tp t="s">
        <v>#N/A Requesting Data...1528936418</v>
        <stp/>
        <stp>BQL|5558119512492918847</stp>
        <tr r="AT64" s="3"/>
      </tp>
      <tp t="s">
        <v>#N/A Requesting Data...3383610303</v>
        <stp/>
        <stp>BQL|6431817578983602504</stp>
        <tr r="AM18" s="3"/>
      </tp>
      <tp t="s">
        <v>#N/A Requesting Data...4287548948</v>
        <stp/>
        <stp>BQL|9979366150872055244</stp>
        <tr r="BP72" s="3"/>
      </tp>
      <tp t="s">
        <v>#N/A Requesting Data...1714425221</v>
        <stp/>
        <stp>BQL|7554692057748878393</stp>
        <tr r="BY85" s="3"/>
      </tp>
      <tp t="s">
        <v>#N/A Requesting Data...996112489</v>
        <stp/>
        <stp>BQL|7924975870183025543</stp>
        <tr r="BJ76" s="3"/>
      </tp>
      <tp t="s">
        <v>#N/A Requesting Data...2186513273</v>
        <stp/>
        <stp>BQL|1887072167401515974</stp>
        <tr r="CM84" s="3"/>
      </tp>
      <tp t="s">
        <v>#N/A Requesting Data...2990840314</v>
        <stp/>
        <stp>BQL|6980449172472647804</stp>
        <tr r="CE18" s="3"/>
      </tp>
      <tp t="s">
        <v>#N/A Requesting Data...1968809100</v>
        <stp/>
        <stp>BQL|8489241312061999527</stp>
        <tr r="CF58" s="3"/>
      </tp>
      <tp t="s">
        <v>#N/A Requesting Data...1742476915</v>
        <stp/>
        <stp>BQL|3963746121281611834</stp>
        <tr r="BJ37" s="3"/>
      </tp>
      <tp t="s">
        <v>#N/A Requesting Data...4110164674</v>
        <stp/>
        <stp>BQL|7652002775787881823</stp>
        <tr r="E63" s="3"/>
      </tp>
      <tp t="s">
        <v>#N/A Requesting Data...1500763012</v>
        <stp/>
        <stp>BQL|6291180862717460952</stp>
        <tr r="C33" s="3"/>
      </tp>
      <tp t="s">
        <v>#N/A Requesting Data...3426688224</v>
        <stp/>
        <stp>BQL|4198502257003991877</stp>
        <tr r="S14" s="3"/>
      </tp>
      <tp t="s">
        <v>#N/A Requesting Data...1916552899</v>
        <stp/>
        <stp>BQL|5025135793566940418</stp>
        <tr r="H13" s="7"/>
      </tp>
      <tp t="s">
        <v>#N/A Requesting Data...3572350546</v>
        <stp/>
        <stp>BQL|6491241585397828457</stp>
        <tr r="AG58" s="3"/>
      </tp>
      <tp t="s">
        <v>#N/A Requesting Data...4131984956</v>
        <stp/>
        <stp>BQL|3942886276061743272</stp>
        <tr r="BY29" s="3"/>
      </tp>
      <tp t="s">
        <v>#N/A Requesting Data...2573789873</v>
        <stp/>
        <stp>BQL|7211920396209072119</stp>
        <tr r="CM13" s="3"/>
      </tp>
      <tp t="s">
        <v>#N/A Requesting Data...1778756251</v>
        <stp/>
        <stp>BQL|1148704840144094964</stp>
        <tr r="AE68" s="3"/>
      </tp>
      <tp t="s">
        <v>#N/A Requesting Data...2663171033</v>
        <stp/>
        <stp>BQL|8668842681323196452</stp>
        <tr r="BI22" s="3"/>
      </tp>
      <tp t="s">
        <v>#N/A Requesting Data...3598078273</v>
        <stp/>
        <stp>BQL|7393803787359641152</stp>
        <tr r="BZ68" s="3"/>
      </tp>
      <tp t="s">
        <v>#N/A Requesting Data...2173660606</v>
        <stp/>
        <stp>BQL|5546658605848237409</stp>
        <tr r="AL37" s="3"/>
      </tp>
      <tp t="s">
        <v>#N/A Requesting Data...1908952948</v>
        <stp/>
        <stp>BQL|8296509676325691054</stp>
        <tr r="BX89" s="3"/>
      </tp>
      <tp t="s">
        <v>#N/A Requesting Data...3864029048</v>
        <stp/>
        <stp>BQL|8895030684217024882</stp>
        <tr r="CU77" s="3"/>
      </tp>
      <tp t="s">
        <v>#N/A Requesting Data...1517803125</v>
        <stp/>
        <stp>BQL|2141409161667116861</stp>
        <tr r="E29" s="3"/>
      </tp>
      <tp t="s">
        <v>#N/A Requesting Data...1646370126</v>
        <stp/>
        <stp>BQL|8337237752180280068</stp>
        <tr r="X53" s="3"/>
      </tp>
      <tp t="s">
        <v>#N/A Requesting Data...1827902848</v>
        <stp/>
        <stp>BQL|2594045202004257975</stp>
        <tr r="CU63" s="3"/>
      </tp>
      <tp t="s">
        <v>#N/A Requesting Data...2961044567</v>
        <stp/>
        <stp>BQL|4771962815923624042</stp>
        <tr r="CT15" s="3"/>
      </tp>
      <tp t="s">
        <v>#N/A Requesting Data...1986072360</v>
        <stp/>
        <stp>BQL|3590756713602059853</stp>
        <tr r="BY40" s="3"/>
      </tp>
      <tp t="s">
        <v>#N/A Requesting Data...1929791173</v>
        <stp/>
        <stp>BQL|1761673992517265668</stp>
        <tr r="AU58" s="3"/>
      </tp>
      <tp t="s">
        <v>#N/A Requesting Data...1742030690</v>
        <stp/>
        <stp>BQL|8215292488688136573</stp>
        <tr r="BR94" s="3"/>
      </tp>
      <tp t="s">
        <v>#N/A Requesting Data...2758409034</v>
        <stp/>
        <stp>BQL|2091242834059685536</stp>
        <tr r="BQ53" s="3"/>
      </tp>
      <tp t="s">
        <v>#N/A Requesting Data...2208636658</v>
        <stp/>
        <stp>BQL|3006239242393785936</stp>
        <tr r="CE55" s="3"/>
      </tp>
      <tp t="s">
        <v>#N/A Requesting Data...3356983828</v>
        <stp/>
        <stp>BQL|2667945356325000416</stp>
        <tr r="AG15" s="3"/>
      </tp>
      <tp t="s">
        <v>#N/A Requesting Data...3404771869</v>
        <stp/>
        <stp>BQL|1106781031222404892</stp>
        <tr r="BQ10" s="3"/>
      </tp>
      <tp t="s">
        <v>#N/A Requesting Data...3751061643</v>
        <stp/>
        <stp>BQL|1371821597898117723</stp>
        <tr r="BK47" s="3"/>
      </tp>
      <tp t="s">
        <v>#N/A Requesting Data...3396917311</v>
        <stp/>
        <stp>BQL|8352028657027542567</stp>
        <tr r="BK51" s="3"/>
      </tp>
      <tp t="s">
        <v>#N/A Requesting Data...2534490679</v>
        <stp/>
        <stp>BQL|3029260991664544379</stp>
        <tr r="BJ18" s="3"/>
      </tp>
      <tp t="s">
        <v>#N/A Requesting Data...1454746667</v>
        <stp/>
        <stp>BQL|9795601120020235203</stp>
        <tr r="CE90" s="3"/>
      </tp>
      <tp t="s">
        <v>#N/A Requesting Data...2160971978</v>
        <stp/>
        <stp>BQL|3131126009858811577</stp>
        <tr r="CU8" s="3"/>
      </tp>
      <tp t="s">
        <v>#N/A Requesting Data...3806691919</v>
        <stp/>
        <stp>BQL|5917053187434895664</stp>
        <tr r="C84" s="3"/>
      </tp>
      <tp t="s">
        <v>#N/A Requesting Data...2313640347</v>
        <stp/>
        <stp>BQL|4371652500365340809</stp>
        <tr r="CG65" s="3"/>
      </tp>
      <tp t="s">
        <v>#N/A Requesting Data...1134509598</v>
        <stp/>
        <stp>BQL|7674208817352181942</stp>
        <tr r="C53" s="3"/>
      </tp>
      <tp t="s">
        <v>#N/A Requesting Data...4261035072</v>
        <stp/>
        <stp>BQL|8964926874301212892</stp>
        <tr r="D76" s="3"/>
      </tp>
      <tp t="s">
        <v>#N/A Requesting Data...3251256504</v>
        <stp/>
        <stp>BQL|9391335934497224122</stp>
        <tr r="BP85" s="3"/>
      </tp>
      <tp t="s">
        <v>#N/A Requesting Data...1303213999</v>
        <stp/>
        <stp>BQL|4590548476711344871</stp>
        <tr r="BI36" s="3"/>
      </tp>
      <tp t="s">
        <v>#N/A Requesting Data...3687770005</v>
        <stp/>
        <stp>BQL|5969082980227320517</stp>
        <tr r="S50" s="3"/>
      </tp>
      <tp t="s">
        <v>#N/A Requesting Data...2531346592</v>
        <stp/>
        <stp>BQL|1196078151093630828</stp>
        <tr r="CG94" s="3"/>
      </tp>
      <tp t="s">
        <v>#N/A Requesting Data...3866416776</v>
        <stp/>
        <stp>BQL|4690913305627014505</stp>
        <tr r="CM68" s="3"/>
      </tp>
      <tp t="s">
        <v>#N/A Requesting Data...3537774299</v>
        <stp/>
        <stp>BQL|3041937234560663604</stp>
        <tr r="AE50" s="3"/>
      </tp>
      <tp t="s">
        <v>#N/A Requesting Data...2033226404</v>
        <stp/>
        <stp>BQL|2453945115713243665</stp>
        <tr r="E68" s="3"/>
      </tp>
      <tp t="s">
        <v>#N/A Requesting Data...4258510878</v>
        <stp/>
        <stp>BQL|9704256413607334232</stp>
        <tr r="Y84" s="3"/>
      </tp>
      <tp t="s">
        <v>#N/A Requesting Data...3498958422</v>
        <stp/>
        <stp>BQL|7133332295682662003</stp>
        <tr r="S36" s="3"/>
      </tp>
      <tp t="s">
        <v>#N/A Requesting Data...3523142279</v>
        <stp/>
        <stp>BQL|1464076686327170159</stp>
        <tr r="BJ55" s="3"/>
      </tp>
      <tp t="s">
        <v>#N/A Requesting Data...3755357823</v>
        <stp/>
        <stp>BQL|9142205341352877280</stp>
        <tr r="CN85" s="3"/>
      </tp>
      <tp t="s">
        <v>#N/A Requesting Data...3782430209</v>
        <stp/>
        <stp>BQL|8904756522047933572</stp>
        <tr r="AS22" s="3"/>
      </tp>
      <tp t="s">
        <v>#N/A Requesting Data...1164239588</v>
        <stp/>
        <stp>BQL|8126308270057852499</stp>
        <tr r="CG60" s="3"/>
      </tp>
      <tp t="s">
        <v>#N/A Requesting Data...3940846499</v>
        <stp/>
        <stp>BQL|7901978397870900801</stp>
        <tr r="AS64" s="3"/>
      </tp>
      <tp t="s">
        <v>#N/A Requesting Data...3788974501</v>
        <stp/>
        <stp>BQL|6591089380293887255</stp>
        <tr r="R71" s="3"/>
      </tp>
      <tp t="s">
        <v>#N/A Requesting Data...1199287674</v>
        <stp/>
        <stp>BQL|4706443291610664649</stp>
        <tr r="CO84" s="3"/>
      </tp>
      <tp t="s">
        <v>#N/A Requesting Data...3332952415</v>
        <stp/>
        <stp>BQL|22300090229418511</stp>
        <tr r="CT60" s="3"/>
      </tp>
      <tp t="s">
        <v>#N/A Requesting Data...2080727625</v>
        <stp/>
        <stp>BQL|47558877444573059</stp>
        <tr r="CM47" s="3"/>
      </tp>
      <tp t="s">
        <v>#N/A Requesting Data...2274057374</v>
        <stp/>
        <stp>BQL|7766083563238753146</stp>
        <tr r="CN58" s="3"/>
      </tp>
      <tp t="s">
        <v>#N/A Requesting Data...4041232719</v>
        <stp/>
        <stp>BQL|9805455455065226555</stp>
        <tr r="BZ83" s="3"/>
      </tp>
      <tp t="s">
        <v>#N/A Requesting Data...4004955582</v>
        <stp/>
        <stp>BQL|1847055491613392301</stp>
        <tr r="CG46" s="3"/>
      </tp>
      <tp t="s">
        <v>#N/A Requesting Data...2853357949</v>
        <stp/>
        <stp>BQL|9540469432117700192</stp>
        <tr r="BQ84" s="3"/>
      </tp>
      <tp t="s">
        <v>#N/A Requesting Data...1365954927</v>
        <stp/>
        <stp>BQL|7409918928700021432</stp>
        <tr r="CF68" s="3"/>
      </tp>
      <tp t="s">
        <v>#N/A Requesting Data...2047152122</v>
        <stp/>
        <stp>BQL|3484984129825293596</stp>
        <tr r="AG77" s="3"/>
      </tp>
      <tp t="s">
        <v>#N/A Requesting Data...3971844621</v>
        <stp/>
        <stp>BQL|7914437937181069904</stp>
        <tr r="CO28" s="3"/>
      </tp>
      <tp t="s">
        <v>#N/A Requesting Data...2940379293</v>
        <stp/>
        <stp>BQL|1653003337693804940</stp>
        <tr r="Z22" s="3"/>
      </tp>
      <tp t="s">
        <v>#N/A Requesting Data...2400371522</v>
        <stp/>
        <stp>BQL|7181759759509697465</stp>
        <tr r="CG18" s="3"/>
      </tp>
      <tp t="s">
        <v>#N/A Requesting Data...1815171290</v>
        <stp/>
        <stp>BQL|4537371548129780201</stp>
        <tr r="AN54" s="3"/>
      </tp>
      <tp t="s">
        <v>#N/A Requesting Data...3170600727</v>
        <stp/>
        <stp>BQL|9808876913240738873</stp>
        <tr r="AU10" s="3"/>
      </tp>
      <tp t="s">
        <v>#N/A Requesting Data...3304673920</v>
        <stp/>
        <stp>BQL|9932066783801275825</stp>
        <tr r="S20" s="3"/>
      </tp>
      <tp t="s">
        <v>#N/A Requesting Data...3353808337</v>
        <stp/>
        <stp>BQL|8866996872109895776</stp>
        <tr r="E74" s="3"/>
      </tp>
      <tp t="s">
        <v>#N/A Requesting Data...3097959320</v>
        <stp/>
        <stp>BQL|7461505408078363241</stp>
        <tr r="CN89" s="3"/>
      </tp>
      <tp t="s">
        <v>#N/A Requesting Data...3444477793</v>
        <stp/>
        <stp>BQL|1820722140812073810</stp>
        <tr r="AS72" s="3"/>
      </tp>
      <tp t="s">
        <v>#N/A Requesting Data...4213770205</v>
        <stp/>
        <stp>BQL|3218819838054025401</stp>
        <tr r="AG69" s="3"/>
      </tp>
      <tp t="s">
        <v>#N/A Requesting Data...3833405619</v>
        <stp/>
        <stp>BQL|3489889451157240155</stp>
        <tr r="CF37" s="3"/>
      </tp>
      <tp t="s">
        <v>#N/A Requesting Data...1982614320</v>
        <stp/>
        <stp>BQL|9898217361920516575</stp>
        <tr r="CF48" s="3"/>
      </tp>
      <tp t="s">
        <v>#N/A Requesting Data...3411703686</v>
        <stp/>
        <stp>BQL|1303046497116801625</stp>
        <tr r="CT39" s="3"/>
      </tp>
      <tp t="s">
        <v>#N/A Requesting Data...2834848251</v>
        <stp/>
        <stp>BQL|4705659756258801762</stp>
        <tr r="BZ54" s="3"/>
      </tp>
      <tp t="s">
        <v>#N/A Requesting Data...3540010677</v>
        <stp/>
        <stp>BQL|1551783687923629559</stp>
        <tr r="CM26" s="3"/>
      </tp>
      <tp t="s">
        <v>#N/A Requesting Data...3038587359</v>
        <stp/>
        <stp>BQL|2003351889118367961</stp>
        <tr r="AG80" s="3"/>
      </tp>
      <tp t="s">
        <v>#N/A Requesting Data...3139619460</v>
        <stp/>
        <stp>BQL|8333722981838926709</stp>
        <tr r="CU93" s="3"/>
      </tp>
      <tp t="s">
        <v>#N/A Requesting Data...3720485309</v>
        <stp/>
        <stp>BQL|2654951811725893737</stp>
        <tr r="CN30" s="3"/>
      </tp>
      <tp t="s">
        <v>#N/A Requesting Data...2368906283</v>
        <stp/>
        <stp>BQL|4547308850712876840</stp>
        <tr r="CU47" s="3"/>
      </tp>
      <tp t="s">
        <v>#N/A Requesting Data...2730800687</v>
        <stp/>
        <stp>BQL|6530018989452611426</stp>
        <tr r="AN64" s="3"/>
      </tp>
      <tp t="s">
        <v>#N/A Requesting Data...2957711738</v>
        <stp/>
        <stp>BQL|6672185599601862777</stp>
        <tr r="Q89" s="3"/>
      </tp>
      <tp t="s">
        <v>#N/A Requesting Data...2100552329</v>
        <stp/>
        <stp>BQL|5208356391647780098</stp>
        <tr r="CO63" s="3"/>
      </tp>
      <tp t="s">
        <v>#N/A Requesting Data...3066611985</v>
        <stp/>
        <stp>BQL|2780865408567448551</stp>
        <tr r="CO65" s="3"/>
      </tp>
      <tp t="s">
        <v>#N/A Requesting Data...1458505151</v>
        <stp/>
        <stp>BQL|2804072163838767430</stp>
        <tr r="X7" s="3"/>
      </tp>
      <tp t="s">
        <v>#N/A Requesting Data...2990545097</v>
        <stp/>
        <stp>BQL|5568408553739485557</stp>
        <tr r="AE9" s="3"/>
      </tp>
      <tp t="s">
        <v>#N/A Requesting Data...1077261256</v>
        <stp/>
        <stp>BQL|9215559526925204340</stp>
        <tr r="AE10" s="3"/>
      </tp>
      <tp t="s">
        <v>#N/A Requesting Data...2519554286</v>
        <stp/>
        <stp>BQL|7260652516538606001</stp>
        <tr r="C24" s="3"/>
      </tp>
      <tp t="s">
        <v>#N/A Requesting Data...2285153707</v>
        <stp/>
        <stp>BQL|2408413047629642332</stp>
        <tr r="R12" s="3"/>
      </tp>
      <tp t="s">
        <v>#N/A Requesting Data...1334529023</v>
        <stp/>
        <stp>BQL|9426726678896143785</stp>
        <tr r="BI77" s="3"/>
      </tp>
      <tp t="s">
        <v>#N/A Requesting Data...2154843173</v>
        <stp/>
        <stp>BQL|2264488679520526916</stp>
        <tr r="BZ5" s="3"/>
      </tp>
      <tp t="s">
        <v>#N/A Requesting Data...1428531183</v>
        <stp/>
        <stp>BQL|3731429967439367066</stp>
        <tr r="BX20" s="3"/>
      </tp>
      <tp t="s">
        <v>#N/A Requesting Data...2345030594</v>
        <stp/>
        <stp>BQL|2551862441682397463</stp>
        <tr r="AG22" s="3"/>
      </tp>
      <tp t="s">
        <v>#N/A Requesting Data...3715891888</v>
        <stp/>
        <stp>BQL|3153878960612830793</stp>
        <tr r="CO8" s="3"/>
      </tp>
      <tp t="s">
        <v>#N/A Requesting Data...2116168273</v>
        <stp/>
        <stp>BQL|8813677990387012890</stp>
        <tr r="BK57" s="3"/>
      </tp>
      <tp t="s">
        <v>#N/A Requesting Data...3103455616</v>
        <stp/>
        <stp>BQL|2510376691264350467</stp>
        <tr r="AG34" s="3"/>
      </tp>
      <tp t="s">
        <v>#N/A Requesting Data...3648035255</v>
        <stp/>
        <stp>BQL|3039001921560607916</stp>
        <tr r="AF90" s="3"/>
      </tp>
      <tp t="s">
        <v>#N/A Requesting Data...3547520756</v>
        <stp/>
        <stp>BQL|6013226101115473911</stp>
        <tr r="BJ61" s="3"/>
      </tp>
      <tp t="s">
        <v>#N/A Requesting Data...4268808151</v>
        <stp/>
        <stp>BQL|1962672583857387086</stp>
        <tr r="AM65" s="3"/>
      </tp>
      <tp t="s">
        <v>#N/A Requesting Data...1935512659</v>
        <stp/>
        <stp>BQL|3914283597808845881</stp>
        <tr r="BR15" s="3"/>
      </tp>
      <tp t="s">
        <v>#N/A Requesting Data...3606979283</v>
        <stp/>
        <stp>BQL|8096366225039682839</stp>
        <tr r="BZ74" s="3"/>
      </tp>
      <tp t="s">
        <v>#N/A Requesting Data...3940207350</v>
        <stp/>
        <stp>BQL|8771902295606232669</stp>
        <tr r="CU81" s="3"/>
      </tp>
      <tp t="s">
        <v>#N/A Requesting Data...3108805057</v>
        <stp/>
        <stp>BQL|5078534480930542007</stp>
        <tr r="CG41" s="3"/>
      </tp>
      <tp t="s">
        <v>#N/A Requesting Data...2143827384</v>
        <stp/>
        <stp>BQL|2881876647897565180</stp>
        <tr r="CF14" s="3"/>
      </tp>
      <tp t="s">
        <v>#N/A Requesting Data...3504947268</v>
        <stp/>
        <stp>BQL|3250429336615044930</stp>
        <tr r="Q85" s="3"/>
      </tp>
      <tp t="s">
        <v>#N/A Requesting Data...3418759593</v>
        <stp/>
        <stp>BQL|9621729929347951313</stp>
        <tr r="CF84" s="3"/>
      </tp>
      <tp t="s">
        <v>#N/A Requesting Data...2282258364</v>
        <stp/>
        <stp>BQL|7858474003528888308</stp>
        <tr r="AS20" s="3"/>
      </tp>
      <tp t="s">
        <v>#N/A Requesting Data...3813114358</v>
        <stp/>
        <stp>BQL|2825128258466145875</stp>
        <tr r="Q39" s="3"/>
      </tp>
      <tp t="s">
        <v>#N/A Requesting Data...3338973344</v>
        <stp/>
        <stp>BQL|5836839508736765305</stp>
        <tr r="CO72" s="3"/>
      </tp>
      <tp t="s">
        <v>#N/A Requesting Data...3759204666</v>
        <stp/>
        <stp>BQL|7089915512511566624</stp>
        <tr r="BI93" s="3"/>
      </tp>
      <tp t="s">
        <v>#N/A Requesting Data...1422500234</v>
        <stp/>
        <stp>BQL|8813595916783263762</stp>
        <tr r="CG80" s="3"/>
      </tp>
      <tp t="s">
        <v>#N/A Requesting Data...1622644246</v>
        <stp/>
        <stp>BQL|6532055343403870986</stp>
        <tr r="CO69" s="3"/>
      </tp>
      <tp t="s">
        <v>#N/A Requesting Data...2556294453</v>
        <stp/>
        <stp>BQL|3076444518726623895</stp>
        <tr r="AE12" s="3"/>
      </tp>
      <tp t="s">
        <v>#N/A Requesting Data...1766901155</v>
        <stp/>
        <stp>BQL|8475266450916260132</stp>
        <tr r="CF17" s="3"/>
      </tp>
      <tp t="s">
        <v>#N/A Requesting Data...3592084320</v>
        <stp/>
        <stp>BQL|8099474102527073364</stp>
        <tr r="H15" s="7"/>
      </tp>
      <tp t="s">
        <v>#N/A Requesting Data...4289368064</v>
        <stp/>
        <stp>BQL|8318067409468836861</stp>
        <tr r="CF22" s="3"/>
      </tp>
      <tp t="s">
        <v>#N/A Requesting Data...1653040993</v>
        <stp/>
        <stp>BQL|5935514157889923443</stp>
        <tr r="AF36" s="3"/>
      </tp>
      <tp t="s">
        <v>#N/A Requesting Data...3850005692</v>
        <stp/>
        <stp>BQL|8358210558826161192</stp>
        <tr r="BZ9" s="3"/>
      </tp>
      <tp t="s">
        <v>#N/A Requesting Data...3103707291</v>
        <stp/>
        <stp>BQL|7063068313869170769</stp>
        <tr r="AU61" s="3"/>
      </tp>
      <tp t="s">
        <v>#N/A Requesting Data...3827737366</v>
        <stp/>
        <stp>BQL|6087643761699721704</stp>
        <tr r="BR17" s="3"/>
      </tp>
      <tp t="s">
        <v>#N/A Requesting Data...2918331159</v>
        <stp/>
        <stp>BQL|5973475728079540221</stp>
        <tr r="R89" s="3"/>
      </tp>
      <tp t="s">
        <v>#N/A Requesting Data...1348556633</v>
        <stp/>
        <stp>BQL|8082500086679255456</stp>
        <tr r="H9" s="7"/>
      </tp>
      <tp t="s">
        <v>#N/A Requesting Data...3704306404</v>
        <stp/>
        <stp>BQL|5815379647752074897</stp>
        <tr r="CN36" s="3"/>
      </tp>
      <tp t="s">
        <v>#N/A Requesting Data...4255473798</v>
        <stp/>
        <stp>BQL|1181356832200359940</stp>
        <tr r="CO71" s="3"/>
      </tp>
      <tp t="s">
        <v>#N/A Requesting Data...3853519117</v>
        <stp/>
        <stp>BQL|9543437544071735048</stp>
        <tr r="BX19" s="3"/>
      </tp>
      <tp t="s">
        <v>#N/A Requesting Data...1425803452</v>
        <stp/>
        <stp>BQL|8574429144372173232</stp>
        <tr r="BQ49" s="3"/>
      </tp>
      <tp t="s">
        <v>#N/A Requesting Data...2408166142</v>
        <stp/>
        <stp>BQL|3485528451458541327</stp>
        <tr r="R64" s="3"/>
      </tp>
      <tp t="s">
        <v>#N/A Requesting Data...3207824039</v>
        <stp/>
        <stp>BQL|4671514695323503373</stp>
        <tr r="AT10" s="3"/>
      </tp>
      <tp t="s">
        <v>#N/A Requesting Data...4224777505</v>
        <stp/>
        <stp>BQL|5245977404561433559</stp>
        <tr r="Z61" s="3"/>
      </tp>
      <tp t="s">
        <v>#N/A Requesting Data...4212031709</v>
        <stp/>
        <stp>BQL|7685341854190361951</stp>
        <tr r="BQ15" s="3"/>
      </tp>
      <tp t="s">
        <v>#N/A Requesting Data...1319183937</v>
        <stp/>
        <stp>BQL|8927170254863228780</stp>
        <tr r="CG28" s="3"/>
      </tp>
      <tp t="s">
        <v>#N/A Requesting Data...1211994059</v>
        <stp/>
        <stp>BQL|9769610805971611655</stp>
        <tr r="CU57" s="3"/>
      </tp>
      <tp t="s">
        <v>#N/A Requesting Data...2153903314</v>
        <stp/>
        <stp>BQL|72216983549112254</stp>
        <tr r="E15" s="3"/>
      </tp>
      <tp t="s">
        <v>#N/A Requesting Data...1803270633</v>
        <stp/>
        <stp>BQL|1041194806521758875</stp>
        <tr r="Y6" s="3"/>
      </tp>
      <tp t="s">
        <v>#N/A Requesting Data...1995311870</v>
        <stp/>
        <stp>BQL|3902038602022635815</stp>
        <tr r="BK17" s="3"/>
      </tp>
      <tp t="s">
        <v>#N/A Requesting Data...1677986437</v>
        <stp/>
        <stp>BQL|9116594648204629580</stp>
        <tr r="CO46" s="3"/>
      </tp>
      <tp t="s">
        <v>#N/A Requesting Data...2896479205</v>
        <stp/>
        <stp>BQL|1914734175219559145</stp>
        <tr r="BI23" s="3"/>
      </tp>
      <tp t="s">
        <v>#N/A Requesting Data...1135257815</v>
        <stp/>
        <stp>BQL|6193603597415009589</stp>
        <tr r="AM63" s="3"/>
      </tp>
      <tp t="s">
        <v>#N/A Requesting Data...2932053540</v>
        <stp/>
        <stp>BQL|5148590006780415942</stp>
        <tr r="BR54" s="3"/>
      </tp>
      <tp t="s">
        <v>#N/A Requesting Data...3632105710</v>
        <stp/>
        <stp>BQL|5032988645137514667</stp>
        <tr r="CG11" s="3"/>
      </tp>
      <tp t="s">
        <v>#N/A Requesting Data...1838895251</v>
        <stp/>
        <stp>BQL|2897711970573418834</stp>
        <tr r="AE64" s="3"/>
      </tp>
      <tp t="s">
        <v>#N/A Requesting Data...3202088212</v>
        <stp/>
        <stp>BQL|6920858892086727872</stp>
        <tr r="BQ90" s="3"/>
      </tp>
      <tp t="s">
        <v>#N/A Requesting Data...2368389311</v>
        <stp/>
        <stp>BQL|9204311237999278985</stp>
        <tr r="BQ58" s="3"/>
      </tp>
      <tp t="s">
        <v>#N/A Requesting Data...1584216749</v>
        <stp/>
        <stp>BQL|7600032628949470576</stp>
        <tr r="BK15" s="3"/>
      </tp>
      <tp t="s">
        <v>#N/A Requesting Data...3871074988</v>
        <stp/>
        <stp>BQL|4245785230939272055</stp>
        <tr r="CN29" s="3"/>
      </tp>
      <tp t="s">
        <v>#N/A Requesting Data...3957936689</v>
        <stp/>
        <stp>BQL|7044855280198905606</stp>
        <tr r="Z26" s="3"/>
      </tp>
      <tp t="s">
        <v>#N/A Requesting Data...2618231492</v>
        <stp/>
        <stp>BQL|5322093500735277941</stp>
        <tr r="Y49" s="3"/>
      </tp>
      <tp t="s">
        <v>#N/A Requesting Data...3248015594</v>
        <stp/>
        <stp>BQL|1306092923869247373</stp>
        <tr r="S54" s="3"/>
      </tp>
      <tp t="s">
        <v>#N/A Requesting Data...1480857390</v>
        <stp/>
        <stp>BQL|5569946654368770894</stp>
        <tr r="AG88" s="3"/>
      </tp>
      <tp t="s">
        <v>#N/A Requesting Data...1470131945</v>
        <stp/>
        <stp>BQL|4050915118251207409</stp>
        <tr r="AU13" s="3"/>
      </tp>
      <tp t="s">
        <v>#N/A Requesting Data...3127210043</v>
        <stp/>
        <stp>BQL|5106585182833740266</stp>
        <tr r="AS81" s="3"/>
      </tp>
      <tp t="s">
        <v>#N/A Requesting Data...2339461090</v>
        <stp/>
        <stp>BQL|9170400524471646798</stp>
        <tr r="BY42" s="3"/>
      </tp>
      <tp t="s">
        <v>#N/A Requesting Data...1759019581</v>
        <stp/>
        <stp>BQL|1428585195775420179</stp>
        <tr r="CF11" s="3"/>
      </tp>
      <tp t="s">
        <v>#N/A Requesting Data...1220634528</v>
        <stp/>
        <stp>BQL|7617923161760816143</stp>
        <tr r="AT60" s="3"/>
      </tp>
      <tp t="s">
        <v>#N/A Requesting Data...2816418842</v>
        <stp/>
        <stp>BQL|7858953257193746140</stp>
        <tr r="AM73" s="3"/>
      </tp>
      <tp t="s">
        <v>#N/A Requesting Data...1239939179</v>
        <stp/>
        <stp>BQL|2663067426399809070</stp>
        <tr r="C15" s="3"/>
      </tp>
      <tp t="s">
        <v>#N/A Requesting Data...2376388633</v>
        <stp/>
        <stp>BQL|1671021589142131259</stp>
        <tr r="X13" s="3"/>
      </tp>
      <tp t="s">
        <v>#N/A Requesting Data...1963904165</v>
        <stp/>
        <stp>BQL|8250151354750294586</stp>
        <tr r="CE83" s="3"/>
      </tp>
      <tp t="s">
        <v>#N/A Requesting Data...3104919699</v>
        <stp/>
        <stp>BQL|9992654440827770529</stp>
        <tr r="BK65" s="3"/>
      </tp>
      <tp t="s">
        <v>#N/A Requesting Data...1174013903</v>
        <stp/>
        <stp>BQL|9741232728119266965</stp>
        <tr r="AE42" s="3"/>
      </tp>
      <tp t="s">
        <v>#N/A Requesting Data...2814316196</v>
        <stp/>
        <stp>BQL|3687187852258496602</stp>
        <tr r="BQ47" s="3"/>
      </tp>
      <tp t="s">
        <v>#N/A Requesting Data...2771349387</v>
        <stp/>
        <stp>BQL|6343887235512324657</stp>
        <tr r="BJ72" s="3"/>
      </tp>
      <tp t="s">
        <v>#N/A Requesting Data...1216304692</v>
        <stp/>
        <stp>BQL|1092807532327873422</stp>
        <tr r="CT51" s="3"/>
      </tp>
      <tp t="s">
        <v>#N/A Requesting Data...2949342995</v>
        <stp/>
        <stp>BQL|6606641349818642555</stp>
        <tr r="R7" s="3"/>
      </tp>
      <tp t="s">
        <v>#N/A Requesting Data...2692252337</v>
        <stp/>
        <stp>BQL|2097911868213025712</stp>
        <tr r="AL52" s="3"/>
      </tp>
      <tp t="s">
        <v>#N/A Requesting Data...3886637156</v>
        <stp/>
        <stp>BQL|4814373088376302034</stp>
        <tr r="Y21" s="3"/>
      </tp>
      <tp t="s">
        <v>#N/A Requesting Data...4021022417</v>
        <stp/>
        <stp>BQL|2472801202102772166</stp>
        <tr r="CF50" s="3"/>
      </tp>
      <tp t="s">
        <v>#N/A Requesting Data...4220573181</v>
        <stp/>
        <stp>BQL|2052031038408486089</stp>
        <tr r="H72" s="7"/>
      </tp>
      <tp t="s">
        <v>#N/A Requesting Data...3139675926</v>
        <stp/>
        <stp>BQL|5125104785056325307</stp>
        <tr r="AE94" s="3"/>
      </tp>
      <tp t="s">
        <v>#N/A Requesting Data...3638213832</v>
        <stp/>
        <stp>BQL|5717493837103605896</stp>
        <tr r="CU24" s="3"/>
      </tp>
      <tp t="s">
        <v>#N/A Requesting Data...1466046353</v>
        <stp/>
        <stp>BQL|6201175699435816224</stp>
        <tr r="AF71" s="3"/>
      </tp>
      <tp t="s">
        <v>#N/A Requesting Data...2359474312</v>
        <stp/>
        <stp>BQL|8771234946535099249</stp>
        <tr r="Q19" s="3"/>
      </tp>
      <tp t="s">
        <v>#N/A Requesting Data...3750162885</v>
        <stp/>
        <stp>BQL|8616057405722065307</stp>
        <tr r="AM67" s="3"/>
      </tp>
      <tp t="s">
        <v>#N/A Requesting Data...2452669270</v>
        <stp/>
        <stp>BQL|3772380854248476499</stp>
        <tr r="BY12" s="3"/>
      </tp>
      <tp t="s">
        <v>#N/A Requesting Data...1340514701</v>
        <stp/>
        <stp>BQL|5998408609548403013</stp>
        <tr r="CN33" s="3"/>
      </tp>
      <tp t="s">
        <v>#N/A Requesting Data...3822264081</v>
        <stp/>
        <stp>BQL|1112321588234732793</stp>
        <tr r="X29" s="3"/>
      </tp>
      <tp t="s">
        <v>#N/A Requesting Data...1996844210</v>
        <stp/>
        <stp>BQL|4226813937875527342</stp>
        <tr r="AL49" s="3"/>
      </tp>
      <tp t="s">
        <v>#N/A Requesting Data...3007353837</v>
        <stp/>
        <stp>BQL|8322755212910579741</stp>
        <tr r="CG30" s="3"/>
      </tp>
      <tp t="s">
        <v>#N/A Requesting Data...2517640648</v>
        <stp/>
        <stp>BQL|7637015247868583213</stp>
        <tr r="Q61" s="3"/>
      </tp>
      <tp t="s">
        <v>#N/A Requesting Data...1530720800</v>
        <stp/>
        <stp>BQL|8366021752295233153</stp>
        <tr r="BQ50" s="3"/>
      </tp>
      <tp t="s">
        <v>#N/A Requesting Data...3710723752</v>
        <stp/>
        <stp>BQL|3421745595622361623</stp>
        <tr r="E11" s="3"/>
      </tp>
      <tp t="s">
        <v>#N/A Requesting Data...2154830856</v>
        <stp/>
        <stp>BQL|4915681420930793924</stp>
        <tr r="AE37" s="3"/>
      </tp>
      <tp t="s">
        <v>#N/A Requesting Data...1993287446</v>
        <stp/>
        <stp>BQL|1812388563549750408</stp>
        <tr r="R11" s="3"/>
      </tp>
      <tp t="s">
        <v>#N/A Requesting Data...3963423385</v>
        <stp/>
        <stp>BQL|3012870263815104116</stp>
        <tr r="CE37" s="3"/>
      </tp>
      <tp t="s">
        <v>#N/A Requesting Data...4283139217</v>
        <stp/>
        <stp>BQL|6711701911440470969</stp>
        <tr r="BY21" s="3"/>
      </tp>
      <tp t="s">
        <v>#N/A Requesting Data...3885482464</v>
        <stp/>
        <stp>BQL|7701782785470961100</stp>
        <tr r="AM76" s="3"/>
      </tp>
      <tp t="s">
        <v>#N/A Requesting Data...3834066392</v>
        <stp/>
        <stp>BQL|1069830160932059409</stp>
        <tr r="CM59" s="3"/>
      </tp>
      <tp t="s">
        <v>#N/A Requesting Data...2855790440</v>
        <stp/>
        <stp>BQL|3631311505080546944</stp>
        <tr r="BY69" s="3"/>
      </tp>
      <tp t="s">
        <v>#N/A Requesting Data...3930772419</v>
        <stp/>
        <stp>BQL|4947409190885874520</stp>
        <tr r="BI53" s="3"/>
      </tp>
      <tp t="s">
        <v>#N/A Requesting Data...3768046071</v>
        <stp/>
        <stp>BQL|8382450402573078673</stp>
        <tr r="AG60" s="3"/>
      </tp>
      <tp t="s">
        <v>#N/A Requesting Data...1197761130</v>
        <stp/>
        <stp>BQL|1489997603069452893</stp>
        <tr r="AU7" s="3"/>
      </tp>
      <tp t="s">
        <v>#N/A Requesting Data...1593225201</v>
        <stp/>
        <stp>BQL|9791699739546354367</stp>
        <tr r="H56" s="7"/>
      </tp>
      <tp t="s">
        <v>#N/A Requesting Data...2720268763</v>
        <stp/>
        <stp>BQL|8064073276091712742</stp>
        <tr r="D67" s="3"/>
      </tp>
      <tp t="s">
        <v>#N/A Requesting Data...2048197180</v>
        <stp/>
        <stp>BQL|5065067682916180271</stp>
        <tr r="BQ43" s="3"/>
      </tp>
      <tp t="s">
        <v>#N/A Requesting Data...2928153316</v>
        <stp/>
        <stp>BQL|9573189773672596492</stp>
        <tr r="Q94" s="3"/>
      </tp>
      <tp t="s">
        <v>#N/A Requesting Data...2985015589</v>
        <stp/>
        <stp>BQL|5365218414988522716</stp>
        <tr r="AM20" s="3"/>
      </tp>
      <tp t="s">
        <v>#N/A Requesting Data...2021704006</v>
        <stp/>
        <stp>BQL|6160352704594742857</stp>
        <tr r="AM85" s="3"/>
      </tp>
      <tp t="s">
        <v>#N/A Requesting Data...1666328952</v>
        <stp/>
        <stp>BQL|2605606196964205001</stp>
        <tr r="CF23" s="3"/>
      </tp>
      <tp t="s">
        <v>#N/A Requesting Data...3197665128</v>
        <stp/>
        <stp>BQL|4234825661080073338</stp>
        <tr r="AM11" s="3"/>
      </tp>
      <tp t="s">
        <v>#N/A Requesting Data...4285699319</v>
        <stp/>
        <stp>BQL|3750912461765397062</stp>
        <tr r="BK37" s="3"/>
      </tp>
      <tp t="s">
        <v>#N/A Requesting Data...2196132523</v>
        <stp/>
        <stp>BQL|2369108082205602757</stp>
        <tr r="X61" s="3"/>
      </tp>
      <tp t="s">
        <v>#N/A Requesting Data...3964635433</v>
        <stp/>
        <stp>BQL|1725490336819885628</stp>
        <tr r="Q35" s="3"/>
      </tp>
      <tp t="s">
        <v>#N/A Requesting Data...3131335785</v>
        <stp/>
        <stp>BQL|7812595032118385019</stp>
        <tr r="BK23" s="3"/>
      </tp>
      <tp t="s">
        <v>#N/A Requesting Data...1728741547</v>
        <stp/>
        <stp>BQL|3560949600203943098</stp>
        <tr r="X68" s="3"/>
      </tp>
      <tp t="s">
        <v>#N/A Requesting Data...3293398809</v>
        <stp/>
        <stp>BQL|8004195733482929128</stp>
        <tr r="D52" s="3"/>
      </tp>
      <tp t="s">
        <v>#N/A Requesting Data...2743812838</v>
        <stp/>
        <stp>BQL|2688044617593416919</stp>
        <tr r="D9" s="3"/>
      </tp>
      <tp t="s">
        <v>#N/A Requesting Data...1385263634</v>
        <stp/>
        <stp>BQL|4365564565648779673</stp>
        <tr r="BY72" s="3"/>
      </tp>
      <tp t="s">
        <v>#N/A Requesting Data...3470491527</v>
        <stp/>
        <stp>BQL|7104205813379520474</stp>
        <tr r="E40" s="3"/>
      </tp>
      <tp t="s">
        <v>#N/A Requesting Data...2961196888</v>
        <stp/>
        <stp>BQL|8887189831660248331</stp>
        <tr r="BX64" s="3"/>
      </tp>
      <tp t="s">
        <v>#N/A Requesting Data...3154314445</v>
        <stp/>
        <stp>BQL|1053621873778558148</stp>
        <tr r="D23" s="3"/>
      </tp>
      <tp t="s">
        <v>#N/A Requesting Data...3943187528</v>
        <stp/>
        <stp>BQL|4209333444772482817</stp>
        <tr r="BQ31" s="3"/>
      </tp>
      <tp t="s">
        <v>#N/A Requesting Data...2078106310</v>
        <stp/>
        <stp>BQL|2249958610317475432</stp>
        <tr r="AL77" s="3"/>
      </tp>
      <tp t="s">
        <v>#N/A Requesting Data...2183076801</v>
        <stp/>
        <stp>BQL|1188381180843773313</stp>
        <tr r="AU95" s="3"/>
      </tp>
      <tp t="s">
        <v>#N/A Requesting Data...3908808491</v>
        <stp/>
        <stp>BQL|7166706644067860921</stp>
        <tr r="BY13" s="3"/>
      </tp>
      <tp t="s">
        <v>#N/A Requesting Data...4118415629</v>
        <stp/>
        <stp>BQL|7951118797061384434</stp>
        <tr r="BZ65" s="3"/>
      </tp>
      <tp t="s">
        <v>#N/A Requesting Data...3934513914</v>
        <stp/>
        <stp>BQL|7712479686955054498</stp>
        <tr r="AM39" s="3"/>
      </tp>
      <tp t="s">
        <v>#N/A Requesting Data...1772635990</v>
        <stp/>
        <stp>BQL|3899000282674513500</stp>
        <tr r="BZ12" s="3"/>
      </tp>
      <tp t="s">
        <v>#N/A Requesting Data...2007409958</v>
        <stp/>
        <stp>BQL|3526404864933799884</stp>
        <tr r="CO24" s="3"/>
      </tp>
      <tp t="s">
        <v>#N/A Requesting Data...1308932065</v>
        <stp/>
        <stp>BQL|9282574501075309392</stp>
        <tr r="BJ27" s="3"/>
      </tp>
      <tp t="s">
        <v>#N/A Requesting Data...2948302361</v>
        <stp/>
        <stp>BQL|4179363270523892916</stp>
        <tr r="BP6" s="3"/>
      </tp>
      <tp t="s">
        <v>#N/A Requesting Data...2102938389</v>
        <stp/>
        <stp>BQL|7883688469225306849</stp>
        <tr r="CF8" s="3"/>
      </tp>
      <tp t="s">
        <v>#N/A Requesting Data...3240815829</v>
        <stp/>
        <stp>BQL|3359149113619109082</stp>
        <tr r="BY64" s="3"/>
      </tp>
      <tp t="s">
        <v>#N/A Requesting Data...1301452858</v>
        <stp/>
        <stp>BQL|1246855916751424391</stp>
        <tr r="BJ52" s="3"/>
      </tp>
      <tp t="s">
        <v>#N/A Requesting Data...3934769620</v>
        <stp/>
        <stp>BQL|9039823368575286849</stp>
        <tr r="Q40" s="3"/>
      </tp>
      <tp t="s">
        <v>#N/A Requesting Data...2035427504</v>
        <stp/>
        <stp>BQL|1600263143029977462</stp>
        <tr r="BX94" s="3"/>
      </tp>
      <tp t="s">
        <v>#N/A Requesting Data...2022651696</v>
        <stp/>
        <stp>BQL|7473799664824462816</stp>
        <tr r="BZ49" s="3"/>
      </tp>
      <tp t="s">
        <v>#N/A Requesting Data...1199330365</v>
        <stp/>
        <stp>BQL|9349302715488267987</stp>
        <tr r="Y12" s="3"/>
      </tp>
      <tp t="s">
        <v>#N/A Requesting Data...1854945549</v>
        <stp/>
        <stp>BQL|5843336856399121008</stp>
        <tr r="CG55" s="3"/>
      </tp>
      <tp t="s">
        <v>#N/A Requesting Data...3269001740</v>
        <stp/>
        <stp>BQL|6828765550366713822</stp>
        <tr r="CT36" s="3"/>
      </tp>
      <tp t="s">
        <v>#N/A Requesting Data...3108987027</v>
        <stp/>
        <stp>BQL|7334955775176134598</stp>
        <tr r="AF64" s="3"/>
      </tp>
      <tp t="s">
        <v>#N/A Requesting Data...2473175724</v>
        <stp/>
        <stp>BQL|8913306367802215570</stp>
        <tr r="X14" s="3"/>
      </tp>
      <tp t="s">
        <v>#N/A Requesting Data...2272250930</v>
        <stp/>
        <stp>BQL|6922519791683525377</stp>
        <tr r="CE45" s="3"/>
      </tp>
      <tp t="s">
        <v>#N/A Requesting Data...1466920856</v>
        <stp/>
        <stp>BQL|7524894045336567765</stp>
        <tr r="AT83" s="3"/>
      </tp>
      <tp t="s">
        <v>#N/A Requesting Data...4231710534</v>
        <stp/>
        <stp>BQL|9335223009238756955</stp>
        <tr r="CE89" s="3"/>
        <tr r="CE95" s="3"/>
      </tp>
      <tp t="s">
        <v>#N/A Requesting Data...2119897814</v>
        <stp/>
        <stp>BQL|7864219282456602175</stp>
        <tr r="CU88" s="3"/>
      </tp>
      <tp t="s">
        <v>#N/A Requesting Data...2593457702</v>
        <stp/>
        <stp>BQL|1161934515106979572</stp>
        <tr r="AT88" s="3"/>
      </tp>
      <tp t="s">
        <v>#N/A Requesting Data...2905810436</v>
        <stp/>
        <stp>BQL|4767209990093748694</stp>
        <tr r="Q34" s="3"/>
      </tp>
      <tp t="s">
        <v>#N/A Requesting Data...3703477519</v>
        <stp/>
        <stp>BQL|1925050847849356617</stp>
        <tr r="CM42" s="3"/>
      </tp>
      <tp t="s">
        <v>#N/A Requesting Data...3318034305</v>
        <stp/>
        <stp>BQL|6143676125298993032</stp>
        <tr r="E94" s="3"/>
      </tp>
      <tp t="s">
        <v>#N/A Requesting Data...4202220655</v>
        <stp/>
        <stp>BQL|8803119760907037211</stp>
        <tr r="CN10" s="3"/>
      </tp>
      <tp t="s">
        <v>#N/A Requesting Data...3721477826</v>
        <stp/>
        <stp>BQL|7681975349308924891</stp>
        <tr r="BI54" s="3"/>
      </tp>
      <tp t="s">
        <v>#N/A Requesting Data...2987997155</v>
        <stp/>
        <stp>BQL|3557516516108512507</stp>
        <tr r="CF65" s="3"/>
      </tp>
      <tp t="s">
        <v>#N/A Requesting Data...3052125111</v>
        <stp/>
        <stp>BQL|8971097811857665408</stp>
        <tr r="R26" s="3"/>
      </tp>
      <tp t="s">
        <v>#N/A Requesting Data...1334030936</v>
        <stp/>
        <stp>BQL|9927458205964654386</stp>
        <tr r="C88" s="3"/>
      </tp>
      <tp t="s">
        <v>#N/A Requesting Data...2127540162</v>
        <stp/>
        <stp>BQL|2885497805924616857</stp>
        <tr r="CN84" s="3"/>
      </tp>
      <tp t="s">
        <v>#N/A Requesting Data...2129655020</v>
        <stp/>
        <stp>BQL|1323475754228496230</stp>
        <tr r="Q11" s="3"/>
      </tp>
      <tp t="s">
        <v>#N/A Requesting Data...2638420838</v>
        <stp/>
        <stp>BQL|4025915428155986076</stp>
        <tr r="C40" s="3"/>
      </tp>
      <tp t="s">
        <v>#N/A Requesting Data...2336762558</v>
        <stp/>
        <stp>BQL|4127904824274500160</stp>
        <tr r="AL34" s="3"/>
      </tp>
      <tp t="s">
        <v>#N/A Requesting Data...4020170018</v>
        <stp/>
        <stp>BQL|6278871677402062148</stp>
        <tr r="Q95" s="3"/>
      </tp>
      <tp t="s">
        <v>#N/A Requesting Data...3328490645</v>
        <stp/>
        <stp>BQL|7170523175539760678</stp>
        <tr r="CU55" s="3"/>
      </tp>
      <tp t="s">
        <v>#N/A Requesting Data...1739703989</v>
        <stp/>
        <stp>BQL|5171033391774146248</stp>
        <tr r="Z23" s="3"/>
      </tp>
      <tp t="s">
        <v>#N/A Requesting Data...1727064587</v>
        <stp/>
        <stp>BQL|5681154992565310241</stp>
        <tr r="AS73" s="3"/>
      </tp>
      <tp t="s">
        <v>#N/A Requesting Data...2960106021</v>
        <stp/>
        <stp>BQL|2533414920066398816</stp>
        <tr r="AG41" s="3"/>
      </tp>
      <tp t="s">
        <v>#N/A Requesting Data...3964770458</v>
        <stp/>
        <stp>BQL|2844780955508715277</stp>
        <tr r="BJ13" s="3"/>
      </tp>
      <tp t="s">
        <v>#N/A Requesting Data...1167924729</v>
        <stp/>
        <stp>BQL|8235606365522788055</stp>
        <tr r="CM31" s="3"/>
      </tp>
      <tp t="s">
        <v>#N/A Requesting Data...1799441691</v>
        <stp/>
        <stp>BQL|6863286497644337319</stp>
        <tr r="CF43" s="3"/>
      </tp>
      <tp t="s">
        <v>#N/A Requesting Data...3603944966</v>
        <stp/>
        <stp>BQL|7051680069359521418</stp>
        <tr r="CG19" s="3"/>
      </tp>
      <tp t="s">
        <v>#N/A Requesting Data...1185563588</v>
        <stp/>
        <stp>BQL|6500843304645031108</stp>
        <tr r="AE39" s="3"/>
      </tp>
      <tp t="s">
        <v>#N/A Requesting Data...1644996975</v>
        <stp/>
        <stp>BQL|5119498604513145883</stp>
        <tr r="X69" s="3"/>
      </tp>
      <tp t="s">
        <v>#N/A Requesting Data...1412512918</v>
        <stp/>
        <stp>BQL|7179012523636016968</stp>
        <tr r="C72" s="3"/>
      </tp>
      <tp t="s">
        <v>#N/A Requesting Data...2820861931</v>
        <stp/>
        <stp>BQL|6254386464751863821</stp>
        <tr r="Y45" s="3"/>
      </tp>
      <tp t="s">
        <v>#N/A Requesting Data...1363200034</v>
        <stp/>
        <stp>BQL|6292057236577591801</stp>
        <tr r="R18" s="3"/>
      </tp>
      <tp t="s">
        <v>#N/A Requesting Data...2445056764</v>
        <stp/>
        <stp>BQL|6316807041835597534</stp>
        <tr r="BR51" s="3"/>
      </tp>
      <tp t="s">
        <v>#N/A Requesting Data...2364569376</v>
        <stp/>
        <stp>BQL|2589328366369032453</stp>
        <tr r="Z14" s="3"/>
      </tp>
      <tp t="s">
        <v>#N/A Requesting Data...2297931724</v>
        <stp/>
        <stp>BQL|5669702503940485859</stp>
        <tr r="BP21" s="3"/>
      </tp>
      <tp t="s">
        <v>#N/A Requesting Data...3276208340</v>
        <stp/>
        <stp>BQL|7319629216378181229</stp>
        <tr r="AL41" s="3"/>
      </tp>
      <tp t="s">
        <v>#N/A Requesting Data...3654524465</v>
        <stp/>
        <stp>BQL|6914345186760975712</stp>
        <tr r="BZ88" s="3"/>
      </tp>
      <tp t="s">
        <v>#N/A Requesting Data...2718271622</v>
        <stp/>
        <stp>BQL|2916899370973435467</stp>
        <tr r="Z81" s="3"/>
      </tp>
      <tp t="s">
        <v>#N/A Requesting Data...1735849774</v>
        <stp/>
        <stp>BQL|2277111197813098366</stp>
        <tr r="Y48" s="3"/>
      </tp>
      <tp t="s">
        <v>#N/A Requesting Data...3669976778</v>
        <stp/>
        <stp>BQL|7139763421139115150</stp>
        <tr r="R73" s="3"/>
      </tp>
      <tp t="s">
        <v>#N/A Requesting Data...3020726223</v>
        <stp/>
        <stp>BQL|3962619504138895764</stp>
        <tr r="AU41" s="3"/>
      </tp>
      <tp t="s">
        <v>#N/A Requesting Data...3601489333</v>
        <stp/>
        <stp>BQL|8477475244655521705</stp>
        <tr r="CF13" s="3"/>
      </tp>
      <tp t="s">
        <v>#N/A Requesting Data...1486693247</v>
        <stp/>
        <stp>BQL|6109937428281080683</stp>
        <tr r="S81" s="3"/>
      </tp>
      <tp t="s">
        <v>#N/A Requesting Data...4293879302</v>
        <stp/>
        <stp>BQL|4423951914353773509</stp>
        <tr r="CN81" s="3"/>
      </tp>
      <tp t="s">
        <v>#N/A Requesting Data...2617242813</v>
        <stp/>
        <stp>BQL|9291159520991770120</stp>
        <tr r="AN72" s="3"/>
      </tp>
      <tp t="s">
        <v>#N/A Requesting Data...2576739385</v>
        <stp/>
        <stp>BQL|3877299502223336827</stp>
        <tr r="CN52" s="3"/>
      </tp>
      <tp t="s">
        <v>#N/A Requesting Data...3896379646</v>
        <stp/>
        <stp>BQL|3167997314436806750</stp>
        <tr r="BY67" s="3"/>
      </tp>
      <tp t="s">
        <v>#N/A Requesting Data...1241634109</v>
        <stp/>
        <stp>BQL|8448961087503548010</stp>
        <tr r="CO81" s="3"/>
      </tp>
      <tp t="s">
        <v>#N/A Requesting Data...1901127921</v>
        <stp/>
        <stp>BQL|9373874084692432151</stp>
        <tr r="Y81" s="3"/>
      </tp>
      <tp t="s">
        <v>#N/A Requesting Data...1822077763</v>
        <stp/>
        <stp>BQL|2778513234638313603</stp>
        <tr r="CG85" s="3"/>
      </tp>
      <tp t="s">
        <v>#N/A Requesting Data...2463688731</v>
        <stp/>
        <stp>BQL|6331933509946124396</stp>
        <tr r="BZ40" s="3"/>
      </tp>
      <tp t="s">
        <v>#N/A Requesting Data...2628403505</v>
        <stp/>
        <stp>BQL|9320616809377888222</stp>
        <tr r="R15" s="3"/>
      </tp>
      <tp t="s">
        <v>#N/A Requesting Data...3011194955</v>
        <stp/>
        <stp>BQL|2151539324336537923</stp>
        <tr r="BK26" s="3"/>
      </tp>
      <tp t="s">
        <v>#N/A Requesting Data...2457688547</v>
        <stp/>
        <stp>BQL|1770723174998149311</stp>
        <tr r="CO12" s="3"/>
      </tp>
      <tp t="s">
        <v>#N/A Requesting Data...3084980270</v>
        <stp/>
        <stp>BQL|2394891908492165220</stp>
        <tr r="CM60" s="3"/>
      </tp>
      <tp t="s">
        <v>#N/A Requesting Data...3826746967</v>
        <stp/>
        <stp>BQL|6984082537157286845</stp>
        <tr r="H44" s="7"/>
      </tp>
      <tp t="s">
        <v>#N/A Requesting Data...1578299608</v>
        <stp/>
        <stp>BQL|8752674852263732256</stp>
        <tr r="CG72" s="3"/>
      </tp>
      <tp t="s">
        <v>#N/A Requesting Data...2772781057</v>
        <stp/>
        <stp>BQL|8907382655140084448</stp>
        <tr r="BK40" s="3"/>
      </tp>
      <tp t="s">
        <v>#N/A Requesting Data...1759734664</v>
        <stp/>
        <stp>BQL|9217511808520310686</stp>
        <tr r="S19" s="3"/>
      </tp>
      <tp t="s">
        <v>#N/A Requesting Data...3107761828</v>
        <stp/>
        <stp>BQL|5652900020726182272</stp>
        <tr r="BY5" s="3"/>
      </tp>
      <tp t="s">
        <v>#N/A Requesting Data...1932863663</v>
        <stp/>
        <stp>BQL|15106056084520308</stp>
        <tr r="Q71" s="3"/>
      </tp>
      <tp t="s">
        <v>#N/A Requesting Data...3393268191</v>
        <stp/>
        <stp>BQL|61024555850347676</stp>
        <tr r="CU72" s="3"/>
      </tp>
      <tp t="s">
        <v>#N/A Requesting Data...1188802170</v>
        <stp/>
        <stp>BQL|2524862827510239398</stp>
        <tr r="AL65" s="3"/>
      </tp>
      <tp t="s">
        <v>#N/A Requesting Data...2807506570</v>
        <stp/>
        <stp>BQL|4435858062291821045</stp>
        <tr r="BQ51" s="3"/>
      </tp>
      <tp t="s">
        <v>#N/A Requesting Data...3186261865</v>
        <stp/>
        <stp>BQL|9768642202677901379</stp>
        <tr r="CM10" s="3"/>
      </tp>
      <tp t="s">
        <v>#N/A Requesting Data...1464692581</v>
        <stp/>
        <stp>BQL|7861859107033712736</stp>
        <tr r="CE21" s="3"/>
      </tp>
      <tp t="s">
        <v>#N/A Requesting Data...1200385967</v>
        <stp/>
        <stp>BQL|3169764853379824312</stp>
        <tr r="Y42" s="3"/>
      </tp>
      <tp t="s">
        <v>#N/A Requesting Data...4012387928</v>
        <stp/>
        <stp>BQL|6556717185521853342</stp>
        <tr r="X80" s="3"/>
      </tp>
      <tp t="s">
        <v>#N/A Requesting Data...1654961013</v>
        <stp/>
        <stp>BQL|9950535161455693400</stp>
        <tr r="X22" s="3"/>
      </tp>
      <tp t="s">
        <v>#N/A Requesting Data...2784947358</v>
        <stp/>
        <stp>BQL|1953950984952230971</stp>
        <tr r="CT31" s="3"/>
      </tp>
      <tp t="s">
        <v>#N/A Requesting Data...3104317400</v>
        <stp/>
        <stp>BQL|1805795107914864933</stp>
        <tr r="AF60" s="3"/>
      </tp>
      <tp t="s">
        <v>#N/A Requesting Data...1955312715</v>
        <stp/>
        <stp>BQL|5517768943579871451</stp>
        <tr r="BP80" s="3"/>
      </tp>
      <tp t="s">
        <v>#N/A Requesting Data...1476391586</v>
        <stp/>
        <stp>BQL|3066426795085995028</stp>
        <tr r="R54" s="3"/>
      </tp>
      <tp t="s">
        <v>#N/A Requesting Data...1213408823</v>
        <stp/>
        <stp>BQL|8000869759657131922</stp>
        <tr r="BP22" s="3"/>
      </tp>
      <tp t="s">
        <v>#N/A Requesting Data...2446718268</v>
        <stp/>
        <stp>BQL|9243504507287918075</stp>
        <tr r="BQ55" s="3"/>
      </tp>
      <tp t="s">
        <v>#N/A Requesting Data...1994297517</v>
        <stp/>
        <stp>BQL|7015218952693059888</stp>
        <tr r="AL10" s="3"/>
      </tp>
      <tp t="s">
        <v>#N/A Requesting Data...2259843125</v>
        <stp/>
        <stp>BQL|5348994276444696409</stp>
        <tr r="AM59" s="3"/>
      </tp>
      <tp t="s">
        <v>#N/A Requesting Data...4101559977</v>
        <stp/>
        <stp>BQL|9840673314577533247</stp>
        <tr r="AG48" s="3"/>
      </tp>
      <tp t="s">
        <v>#N/A Requesting Data...2766261622</v>
        <stp/>
        <stp>BQL|8615246118300182010</stp>
        <tr r="E13" s="3"/>
      </tp>
      <tp t="s">
        <v>#N/A Requesting Data...4050903807</v>
        <stp/>
        <stp>BQL|4018598487122647022</stp>
        <tr r="BZ80" s="3"/>
      </tp>
      <tp t="s">
        <v>#N/A Requesting Data...4026900131</v>
        <stp/>
        <stp>BQL|9346364370927796188</stp>
        <tr r="D30" s="3"/>
      </tp>
      <tp t="s">
        <v>#N/A Requesting Data...3701631175</v>
        <stp/>
        <stp>BQL|2581884551781497516</stp>
        <tr r="CF54" s="3"/>
      </tp>
      <tp t="s">
        <v>#N/A Requesting Data...2782223211</v>
        <stp/>
        <stp>BQL|6203623474125981944</stp>
        <tr r="CU45" s="3"/>
      </tp>
      <tp t="s">
        <v>#N/A Requesting Data...2823118597</v>
        <stp/>
        <stp>BQL|3222494260908122233</stp>
        <tr r="CU11" s="3"/>
      </tp>
      <tp t="s">
        <v>#N/A Requesting Data...1576057357</v>
        <stp/>
        <stp>BQL|4887331098690302594</stp>
        <tr r="BZ30" s="3"/>
      </tp>
      <tp t="s">
        <v>#N/A Requesting Data...2185294664</v>
        <stp/>
        <stp>BQL|6503016278938523218</stp>
        <tr r="E55" s="3"/>
      </tp>
      <tp t="s">
        <v>#N/A Requesting Data...3856487667</v>
        <stp/>
        <stp>BQL|7672380185042129520</stp>
        <tr r="D72" s="3"/>
      </tp>
      <tp t="s">
        <v>#N/A Requesting Data...3916111111</v>
        <stp/>
        <stp>BQL|8153775341452916266</stp>
        <tr r="S40" s="3"/>
      </tp>
      <tp t="s">
        <v>#N/A Requesting Data...3760289356</v>
        <stp/>
        <stp>BQL|9282223018792587357</stp>
        <tr r="CE26" s="3"/>
      </tp>
      <tp t="s">
        <v>#N/A Requesting Data...3413009059</v>
        <stp/>
        <stp>BQL|3769929128045236671</stp>
        <tr r="BJ24" s="3"/>
      </tp>
      <tp t="s">
        <v>#N/A Requesting Data...3250185758</v>
        <stp/>
        <stp>BQL|4371198361929607158</stp>
        <tr r="CT84" s="3"/>
      </tp>
      <tp t="s">
        <v>#N/A Requesting Data...1809220851</v>
        <stp/>
        <stp>BQL|7107936135126846079</stp>
        <tr r="AS6" s="3"/>
      </tp>
      <tp t="s">
        <v>#N/A Requesting Data...2799687936</v>
        <stp/>
        <stp>BQL|5640027791345667246</stp>
        <tr r="CF51" s="3"/>
      </tp>
      <tp t="s">
        <v>#N/A Requesting Data...3564219585</v>
        <stp/>
        <stp>BQL|9506252802748320864</stp>
        <tr r="Q12" s="3"/>
      </tp>
      <tp t="s">
        <v>#N/A Requesting Data...1895866267</v>
        <stp/>
        <stp>BQL|6100535786760627052</stp>
        <tr r="AN36" s="3"/>
      </tp>
      <tp t="s">
        <v>#N/A Requesting Data...3184329536</v>
        <stp/>
        <stp>BQL|5872572059947063916</stp>
        <tr r="Y67" s="3"/>
      </tp>
      <tp t="s">
        <v>#N/A Requesting Data...1884107655</v>
        <stp/>
        <stp>BQL|5282191393435815370</stp>
        <tr r="BK12" s="3"/>
      </tp>
      <tp t="s">
        <v>#N/A Requesting Data...3442673722</v>
        <stp/>
        <stp>BQL|4176256972508396227</stp>
        <tr r="BP8" s="3"/>
      </tp>
      <tp t="s">
        <v>#N/A Requesting Data...4242116351</v>
        <stp/>
        <stp>BQL|8975382518400704184</stp>
        <tr r="BZ94" s="3"/>
      </tp>
      <tp t="s">
        <v>#N/A Requesting Data...1476037125</v>
        <stp/>
        <stp>BQL|1331376957795761924</stp>
        <tr r="X17" s="3"/>
      </tp>
      <tp t="s">
        <v>#N/A Requesting Data...3634266430</v>
        <stp/>
        <stp>BQL|7073124987025670056</stp>
        <tr r="BQ39" s="3"/>
      </tp>
      <tp t="s">
        <v>#N/A Requesting Data...1298166117</v>
        <stp/>
        <stp>BQL|4665854537396488261</stp>
        <tr r="CE47" s="3"/>
      </tp>
      <tp t="s">
        <v>#N/A Requesting Data...1432250133</v>
        <stp/>
        <stp>BQL|6796360465231287936</stp>
        <tr r="Q48" s="3"/>
      </tp>
      <tp t="s">
        <v>#N/A Requesting Data...1649181258</v>
        <stp/>
        <stp>BQL|8029065605287424420</stp>
        <tr r="Q73" s="3"/>
      </tp>
      <tp t="s">
        <v>#N/A Requesting Data...1961218708</v>
        <stp/>
        <stp>BQL|3485843046362214619</stp>
        <tr r="AN44" s="3"/>
      </tp>
      <tp t="s">
        <v>#N/A Requesting Data...1709503008</v>
        <stp/>
        <stp>BQL|8361843713359922387</stp>
        <tr r="D61" s="3"/>
      </tp>
      <tp t="s">
        <v>#N/A Requesting Data...1548809210</v>
        <stp/>
        <stp>BQL|7776091501648862424</stp>
        <tr r="AN39" s="3"/>
      </tp>
      <tp t="s">
        <v>#N/A Requesting Data...3928688489</v>
        <stp/>
        <stp>BQL|8729603661102278118</stp>
        <tr r="C81" s="3"/>
      </tp>
      <tp t="s">
        <v>#N/A Requesting Data...3461247576</v>
        <stp/>
        <stp>BQL|4186205482653374655</stp>
        <tr r="AS5" s="3"/>
      </tp>
      <tp t="s">
        <v>#N/A Requesting Data...3908889697</v>
        <stp/>
        <stp>BQL|2029955127852319046</stp>
        <tr r="BZ24" s="3"/>
      </tp>
      <tp t="s">
        <v>#N/A Requesting Data...2649994592</v>
        <stp/>
        <stp>BQL|8520319244041106540</stp>
        <tr r="BP71" s="3"/>
      </tp>
      <tp t="s">
        <v>#N/A Requesting Data...3721654855</v>
        <stp/>
        <stp>BQL|1593476882542329462</stp>
        <tr r="X76" s="3"/>
      </tp>
      <tp t="s">
        <v>#N/A Requesting Data...2996816722</v>
        <stp/>
        <stp>BQL|8441660545879200806</stp>
        <tr r="AM41" s="3"/>
      </tp>
      <tp t="s">
        <v>#N/A Requesting Data...4287146994</v>
        <stp/>
        <stp>BQL|8105264800869563870</stp>
        <tr r="AL19" s="3"/>
      </tp>
      <tp t="s">
        <v>#N/A Requesting Data...3056453110</v>
        <stp/>
        <stp>BQL|3972617760509528193</stp>
        <tr r="CG22" s="3"/>
      </tp>
      <tp t="s">
        <v>#N/A Requesting Data...1222964071</v>
        <stp/>
        <stp>BQL|9220865261795998985</stp>
        <tr r="CT42" s="3"/>
      </tp>
      <tp t="s">
        <v>#N/A Requesting Data...2352679228</v>
        <stp/>
        <stp>BQL|2183272346268241763</stp>
        <tr r="BX17" s="3"/>
      </tp>
      <tp t="s">
        <v>#N/A Requesting Data...4058192157</v>
        <stp/>
        <stp>BQL|1503413766608951085</stp>
        <tr r="AS55" s="3"/>
      </tp>
      <tp t="s">
        <v>#N/A Requesting Data...2215221473</v>
        <stp/>
        <stp>BQL|4661272495863228753</stp>
        <tr r="AU42" s="3"/>
      </tp>
      <tp t="s">
        <v>#N/A Requesting Data...2026150822</v>
        <stp/>
        <stp>BQL|9153423654012681122</stp>
        <tr r="CM52" s="3"/>
      </tp>
      <tp t="s">
        <v>#N/A Requesting Data...3017651524</v>
        <stp/>
        <stp>BQL|4478724091778045954</stp>
        <tr r="AT50" s="3"/>
      </tp>
      <tp t="s">
        <v>#N/A Requesting Data...3458898108</v>
        <stp/>
        <stp>BQL|4194450233309542109</stp>
        <tr r="CM29" s="3"/>
      </tp>
      <tp t="s">
        <v>#N/A Requesting Data...1619242103</v>
        <stp/>
        <stp>BQL|3580907094821471971</stp>
        <tr r="CN46" s="3"/>
      </tp>
      <tp t="s">
        <v>#N/A Requesting Data...3141953128</v>
        <stp/>
        <stp>BQL|6637370183453315536</stp>
        <tr r="AL12" s="3"/>
      </tp>
      <tp t="s">
        <v>#N/A Requesting Data...4269519157</v>
        <stp/>
        <stp>BQL|1970900057122418485</stp>
        <tr r="C48" s="3"/>
      </tp>
      <tp t="s">
        <v>#N/A Requesting Data...1288724123</v>
        <stp/>
        <stp>BQL|4704775092544405549</stp>
        <tr r="AM33" s="3"/>
      </tp>
      <tp t="s">
        <v>#N/A Requesting Data...4048417865</v>
        <stp/>
        <stp>BQL|9041260730222786134</stp>
        <tr r="Y5" s="3"/>
      </tp>
      <tp t="s">
        <v>#N/A Requesting Data...1462797247</v>
        <stp/>
        <stp>BQL|3952902719346133603</stp>
        <tr r="BZ55" s="3"/>
      </tp>
      <tp t="s">
        <v>#N/A Requesting Data...3970374720</v>
        <stp/>
        <stp>BQL|1844933939299026930</stp>
        <tr r="AM48" s="3"/>
      </tp>
      <tp t="s">
        <v>#N/A Requesting Data...4023117893</v>
        <stp/>
        <stp>BQL|3076221196080626332</stp>
        <tr r="CO55" s="3"/>
      </tp>
      <tp t="s">
        <v>#N/A Requesting Data...3970500664</v>
        <stp/>
        <stp>BQL|5572324788652837766</stp>
        <tr r="BI17" s="3"/>
      </tp>
      <tp t="s">
        <v>#N/A Requesting Data...2563518233</v>
        <stp/>
        <stp>BQL|4668263158069926107</stp>
        <tr r="S55" s="3"/>
      </tp>
      <tp t="s">
        <v>#N/A Requesting Data...2450614721</v>
        <stp/>
        <stp>BQL|2753694324999980429</stp>
        <tr r="Q57" s="3"/>
      </tp>
      <tp t="s">
        <v>#N/A Requesting Data...2591480914</v>
        <stp/>
        <stp>BQL|6543184054019136085</stp>
        <tr r="AT48" s="3"/>
      </tp>
      <tp t="s">
        <v>#N/A Requesting Data...2903987846</v>
        <stp/>
        <stp>BQL|6454033874578414271</stp>
        <tr r="S30" s="3"/>
      </tp>
      <tp t="s">
        <v>#N/A Requesting Data...2821376551</v>
        <stp/>
        <stp>BQL|7649914110162653616</stp>
        <tr r="X11" s="3"/>
      </tp>
      <tp t="s">
        <v>#N/A Requesting Data...3111594244</v>
        <stp/>
        <stp>BQL|9210918693443360130</stp>
        <tr r="BY17" s="3"/>
      </tp>
      <tp t="s">
        <v>#N/A Requesting Data...1630033414</v>
        <stp/>
        <stp>BQL|5388325977819172378</stp>
        <tr r="S64" s="3"/>
      </tp>
      <tp t="s">
        <v>#N/A Requesting Data...2959424893</v>
        <stp/>
        <stp>BQL|8156361814568564693</stp>
        <tr r="AT95" s="3"/>
      </tp>
      <tp t="s">
        <v>#N/A Requesting Data...3008713195</v>
        <stp/>
        <stp>BQL|7879184531580837163</stp>
        <tr r="AG45" s="3"/>
      </tp>
      <tp t="s">
        <v>#N/A Requesting Data...1276812207</v>
        <stp/>
        <stp>BQL|3916618878475636398</stp>
        <tr r="AT72" s="3"/>
      </tp>
      <tp t="s">
        <v>#N/A Requesting Data...4088455504</v>
        <stp/>
        <stp>BQL|1059101708436110261</stp>
        <tr r="AS61" s="3"/>
      </tp>
      <tp t="s">
        <v>#N/A Requesting Data...4201920233</v>
        <stp/>
        <stp>BQL|2631176699659204750</stp>
        <tr r="D22" s="3"/>
      </tp>
      <tp t="s">
        <v>#N/A Requesting Data...1239984428</v>
        <stp/>
        <stp>BQL|2455683415401011068</stp>
        <tr r="CG40" s="3"/>
      </tp>
      <tp t="s">
        <v>#N/A Requesting Data...1817039100</v>
        <stp/>
        <stp>BQL|3706518029705060503</stp>
        <tr r="BJ49" s="3"/>
      </tp>
      <tp t="s">
        <v>#N/A Requesting Data...3482271425</v>
        <stp/>
        <stp>BQL|6105980696494381636</stp>
        <tr r="CU80" s="3"/>
      </tp>
      <tp t="s">
        <v>#N/A Requesting Data...3186291161</v>
        <stp/>
        <stp>BQL|4254713948337320462</stp>
        <tr r="AG30" s="3"/>
      </tp>
      <tp t="s">
        <v>#N/A Requesting Data...2891879145</v>
        <stp/>
        <stp>BQL|5394628178002659213</stp>
        <tr r="BY33" s="3"/>
      </tp>
      <tp t="s">
        <v>#N/A Requesting Data...3049853687</v>
        <stp/>
        <stp>BQL|2258442804780989250</stp>
        <tr r="D60" s="3"/>
      </tp>
      <tp t="s">
        <v>#N/A Requesting Data...1548197231</v>
        <stp/>
        <stp>BQL|3536694761723689452</stp>
        <tr r="CM18" s="3"/>
      </tp>
      <tp t="s">
        <v>#N/A Requesting Data...2002195916</v>
        <stp/>
        <stp>BQL|3685370427225169396</stp>
        <tr r="AL30" s="3"/>
      </tp>
      <tp t="s">
        <v>#N/A Requesting Data...3316412720</v>
        <stp/>
        <stp>BQL|1229366956336723584</stp>
        <tr r="BR57" s="3"/>
      </tp>
      <tp t="s">
        <v>#N/A Requesting Data...2784813302</v>
        <stp/>
        <stp>BQL|5102288611144378663</stp>
        <tr r="BY23" s="3"/>
      </tp>
      <tp t="s">
        <v>#N/A Requesting Data...2107281068</v>
        <stp/>
        <stp>BQL|4097161581849964039</stp>
        <tr r="BX7" s="3"/>
      </tp>
      <tp t="s">
        <v>#N/A Requesting Data...1866757650</v>
        <stp/>
        <stp>BQL|2632032209842653468</stp>
        <tr r="R9" s="3"/>
      </tp>
      <tp t="s">
        <v>#N/A Requesting Data...1661197195</v>
        <stp/>
        <stp>BQL|2430281727623620511</stp>
        <tr r="AF12" s="3"/>
      </tp>
      <tp t="s">
        <v>#N/A Requesting Data...3864245830</v>
        <stp/>
        <stp>BQL|3776036819041655774</stp>
        <tr r="C68" s="3"/>
      </tp>
      <tp t="s">
        <v>#N/A Requesting Data...2001881910</v>
        <stp/>
        <stp>BQL|3555288862007534465</stp>
        <tr r="AM60" s="3"/>
      </tp>
      <tp t="s">
        <v>#N/A Requesting Data...1632766140</v>
        <stp/>
        <stp>BQL|2288405149017440133</stp>
        <tr r="CN15" s="3"/>
      </tp>
      <tp t="s">
        <v>#N/A Requesting Data...2224249750</v>
        <stp/>
        <stp>BQL|5488785922634720028</stp>
        <tr r="AE21" s="3"/>
      </tp>
      <tp t="s">
        <v>#N/A Requesting Data...1843255873</v>
        <stp/>
        <stp>BQL|3620024789466702912</stp>
        <tr r="AL7" s="3"/>
      </tp>
      <tp t="s">
        <v>#N/A Requesting Data...2741250441</v>
        <stp/>
        <stp>BQL|5223746478626674736</stp>
        <tr r="CO76" s="3"/>
      </tp>
      <tp t="s">
        <v>#N/A Requesting Data...2553624152</v>
        <stp/>
        <stp>BQL|8771107680916944351</stp>
        <tr r="CU76" s="3"/>
      </tp>
      <tp t="s">
        <v>#N/A Requesting Data...3967221790</v>
        <stp/>
        <stp>BQL|2040132635506842258</stp>
        <tr r="CM9" s="3"/>
      </tp>
      <tp t="s">
        <v>#N/A Requesting Data...3845926987</v>
        <stp/>
        <stp>BQL|8771200200817400986</stp>
        <tr r="AF21" s="3"/>
      </tp>
      <tp t="s">
        <v>#N/A Requesting Data...3099646447</v>
        <stp/>
        <stp>BQL|8669086980507100351</stp>
        <tr r="AG19" s="3"/>
      </tp>
      <tp t="s">
        <v>#N/A Requesting Data...1923513621</v>
        <stp/>
        <stp>BQL|5323086213289678946</stp>
        <tr r="AL31" s="3"/>
      </tp>
      <tp t="s">
        <v>#N/A Requesting Data...3690324295</v>
        <stp/>
        <stp>BQL|6248223449277716345</stp>
        <tr r="Q15" s="3"/>
      </tp>
      <tp t="s">
        <v>#N/A Requesting Data...3295029837</v>
        <stp/>
        <stp>BQL|3875585491808862331</stp>
        <tr r="E44" s="3"/>
      </tp>
      <tp t="s">
        <v>#N/A Requesting Data...3646569225</v>
        <stp/>
        <stp>BQL|8758048390674951100</stp>
        <tr r="E53" s="3"/>
      </tp>
      <tp t="s">
        <v>#N/A Requesting Data...1970390585</v>
        <stp/>
        <stp>BQL|7676543954463728082</stp>
        <tr r="R20" s="3"/>
      </tp>
      <tp t="s">
        <v>#N/A Requesting Data...2531026478</v>
        <stp/>
        <stp>BQL|9677399557648118305</stp>
        <tr r="BY68" s="3"/>
      </tp>
      <tp t="s">
        <v>#N/A Requesting Data...2884837769</v>
        <stp/>
        <stp>BQL|8029306028485390827</stp>
        <tr r="Q88" s="3"/>
      </tp>
      <tp t="s">
        <v>#N/A Requesting Data...4055468866</v>
        <stp/>
        <stp>BQL|8056113439596864883</stp>
        <tr r="BK76" s="3"/>
      </tp>
      <tp t="s">
        <v>#N/A Requesting Data...2472864830</v>
        <stp/>
        <stp>BQL|3711796124460468265</stp>
        <tr r="CU41" s="3"/>
      </tp>
      <tp t="s">
        <v>#N/A Requesting Data...2941936611</v>
        <stp/>
        <stp>BQL|9379418185307837672</stp>
        <tr r="R69" s="3"/>
      </tp>
      <tp t="s">
        <v>#N/A Requesting Data...1524106087</v>
        <stp/>
        <stp>BQL|4172995884569681820</stp>
        <tr r="AG31" s="3"/>
      </tp>
      <tp t="s">
        <v>#N/A Requesting Data...3504324000</v>
        <stp/>
        <stp>BQL|8591493186231760150</stp>
        <tr r="BZ39" s="3"/>
      </tp>
      <tp t="s">
        <v>#N/A Requesting Data...2696442346</v>
        <stp/>
        <stp>BQL|3650530578084333168</stp>
        <tr r="BK6" s="3"/>
      </tp>
      <tp t="s">
        <v>#N/A Requesting Data...1366352283</v>
        <stp/>
        <stp>BQL|6531148325735314408</stp>
        <tr r="C36" s="3"/>
      </tp>
      <tp t="s">
        <v>#N/A Requesting Data...1702784759</v>
        <stp/>
        <stp>BQL|1647730415416710504</stp>
        <tr r="BQ18" s="3"/>
      </tp>
      <tp t="s">
        <v>#N/A Requesting Data...1511057236</v>
        <stp/>
        <stp>BQL|8924827629710400614</stp>
        <tr r="AF23" s="3"/>
      </tp>
      <tp t="s">
        <v>#N/A Requesting Data...3689085272</v>
        <stp/>
        <stp>BQL|4648809481549029909</stp>
        <tr r="BR28" s="3"/>
      </tp>
      <tp t="s">
        <v>#N/A Requesting Data...1371471288</v>
        <stp/>
        <stp>BQL|3402418312955336725</stp>
        <tr r="BJ19" s="3"/>
      </tp>
      <tp t="s">
        <v>#N/A Requesting Data...3379854239</v>
        <stp/>
        <stp>BQL|2435204283048820495</stp>
        <tr r="C19" s="3"/>
      </tp>
      <tp t="s">
        <v>#N/A Requesting Data...2607603796</v>
        <stp/>
        <stp>BQL|1476710797552661927</stp>
        <tr r="CM19" s="3"/>
      </tp>
      <tp t="s">
        <v>#N/A Requesting Data...4234489906</v>
        <stp/>
        <stp>BQL|5102843490267409772</stp>
        <tr r="BX36" s="3"/>
      </tp>
      <tp t="s">
        <v>#N/A Requesting Data...1433992725</v>
        <stp/>
        <stp>BQL|3204966094630122770</stp>
        <tr r="AS44" s="3"/>
      </tp>
      <tp t="s">
        <v>#N/A Requesting Data...4163566067</v>
        <stp/>
        <stp>BQL|5252849990550043000</stp>
        <tr r="CF83" s="3"/>
      </tp>
      <tp t="s">
        <v>#N/A Requesting Data...3879097307</v>
        <stp/>
        <stp>BQL|1131164191068589551</stp>
        <tr r="CU26" s="3"/>
      </tp>
      <tp t="s">
        <v>#N/A Requesting Data...3309379787</v>
        <stp/>
        <stp>BQL|2621520552075067332</stp>
        <tr r="E69" s="3"/>
      </tp>
      <tp t="s">
        <v>#N/A Requesting Data...2887065511</v>
        <stp/>
        <stp>BQL|3605509893852152916</stp>
        <tr r="BK93" s="3"/>
      </tp>
      <tp t="s">
        <v>#N/A Requesting Data...4289297808</v>
        <stp/>
        <stp>BQL|4508616244392590000</stp>
        <tr r="AF73" s="3"/>
      </tp>
      <tp t="s">
        <v>#N/A Requesting Data...3436951535</v>
        <stp/>
        <stp>BQL|5149677933333233728</stp>
        <tr r="Q26" s="3"/>
      </tp>
      <tp t="s">
        <v>#N/A Requesting Data...2522368255</v>
        <stp/>
        <stp>BQL|2164328641920407122</stp>
        <tr r="Z30" s="3"/>
      </tp>
      <tp t="s">
        <v>#N/A Requesting Data...3723517933</v>
        <stp/>
        <stp>BQL|1604788027520988040</stp>
        <tr r="Z53" s="3"/>
      </tp>
      <tp t="s">
        <v>#N/A Requesting Data...3489388702</v>
        <stp/>
        <stp>BQL|2337167476811397142</stp>
        <tr r="S51" s="3"/>
      </tp>
      <tp t="s">
        <v>#N/A Requesting Data...4075897646</v>
        <stp/>
        <stp>BQL|6129093522592773294</stp>
        <tr r="AG83" s="3"/>
      </tp>
      <tp t="s">
        <v>#N/A Requesting Data...1674987527</v>
        <stp/>
        <stp>BQL|3517198978021987091</stp>
        <tr r="CF10" s="3"/>
      </tp>
      <tp t="s">
        <v>#N/A Requesting Data...3853678073</v>
        <stp/>
        <stp>BQL|8535046081056155258</stp>
        <tr r="CF59" s="3"/>
      </tp>
      <tp t="s">
        <v>#N/A Requesting Data...2351777695</v>
        <stp/>
        <stp>BQL|3633717204488599822</stp>
        <tr r="AT55" s="3"/>
      </tp>
      <tp t="s">
        <v>#N/A Requesting Data...4189340822</v>
        <stp/>
        <stp>BQL|6788524362785296418</stp>
        <tr r="CO9" s="3"/>
      </tp>
      <tp t="s">
        <v>#N/A Requesting Data...1904088143</v>
        <stp/>
        <stp>BQL|1536251795958070669</stp>
        <tr r="S72" s="3"/>
      </tp>
      <tp t="s">
        <v>#N/A Requesting Data...4025394431</v>
        <stp/>
        <stp>BQL|6958115666712914746</stp>
        <tr r="CU52" s="3"/>
      </tp>
      <tp t="s">
        <v>#N/A Requesting Data...3794176799</v>
        <stp/>
        <stp>BQL|1840437565913890450</stp>
        <tr r="BP58" s="3"/>
      </tp>
      <tp t="s">
        <v>#N/A Requesting Data...3903340933</v>
        <stp/>
        <stp>BQL|7284307057122243746</stp>
        <tr r="CT77" s="3"/>
      </tp>
      <tp t="s">
        <v>#N/A Requesting Data...1985632687</v>
        <stp/>
        <stp>BQL|4889155021305840674</stp>
        <tr r="CU10" s="3"/>
      </tp>
      <tp t="s">
        <v>#N/A Requesting Data...2547569971</v>
        <stp/>
        <stp>BQL|3501336754086507750</stp>
        <tr r="AU57" s="3"/>
      </tp>
      <tp t="s">
        <v>#N/A Requesting Data...2298639968</v>
        <stp/>
        <stp>BQL|7052569822596188270</stp>
        <tr r="BI7" s="3"/>
      </tp>
      <tp t="s">
        <v>#N/A Requesting Data...1375691507</v>
        <stp/>
        <stp>BQL|6487257301887578773</stp>
        <tr r="CU35" s="3"/>
      </tp>
      <tp t="s">
        <v>#N/A Requesting Data...1896876900</v>
        <stp/>
        <stp>BQL|5646876891238522870</stp>
        <tr r="D69" s="3"/>
      </tp>
      <tp t="s">
        <v>#N/A Requesting Data...2326620937</v>
        <stp/>
        <stp>BQL|2178418644072539431</stp>
        <tr r="E43" s="3"/>
      </tp>
      <tp t="s">
        <v>#N/A Requesting Data...3754896860</v>
        <stp/>
        <stp>BQL|6824269849111277571</stp>
        <tr r="C69" s="3"/>
      </tp>
      <tp t="s">
        <v>#N/A Requesting Data...3794422809</v>
        <stp/>
        <stp>BQL|7184405222673766664</stp>
        <tr r="Z34" s="3"/>
      </tp>
      <tp t="s">
        <v>#N/A Requesting Data...1323000779</v>
        <stp/>
        <stp>BQL|5469962614940087975</stp>
        <tr r="C12" s="3"/>
      </tp>
      <tp t="s">
        <v>#N/A Requesting Data...4128845808</v>
        <stp/>
        <stp>BQL|1110064592725687924</stp>
        <tr r="E65" s="3"/>
      </tp>
      <tp t="s">
        <v>#N/A Requesting Data...1841135010</v>
        <stp/>
        <stp>BQL|7350307060115772341</stp>
        <tr r="CE72" s="3"/>
      </tp>
      <tp t="s">
        <v>#N/A Requesting Data...3340553103</v>
        <stp/>
        <stp>BQL|1095134482775849998</stp>
        <tr r="CU71" s="3"/>
      </tp>
      <tp t="s">
        <v>#N/A Requesting Data...2995770605</v>
        <stp/>
        <stp>BQL|1023416592911381906</stp>
        <tr r="AT13" s="3"/>
      </tp>
      <tp t="s">
        <v>#N/A Requesting Data...1968798856</v>
        <stp/>
        <stp>BQL|5559253248097997012</stp>
        <tr r="AG93" s="3"/>
      </tp>
      <tp t="s">
        <v>#N/A Requesting Data...2204193940</v>
        <stp/>
        <stp>BQL|2933374661840822371</stp>
        <tr r="X73" s="3"/>
      </tp>
      <tp t="s">
        <v>#N/A Requesting Data...2917371386</v>
        <stp/>
        <stp>BQL|1266202076063392374</stp>
        <tr r="AU18" s="3"/>
      </tp>
      <tp t="s">
        <v>#N/A Requesting Data...2198118028</v>
        <stp/>
        <stp>BQL|9334929144288275876</stp>
        <tr r="BQ20" s="3"/>
      </tp>
      <tp t="s">
        <v>#N/A Requesting Data...2061805161</v>
        <stp/>
        <stp>BQL|2327944671739017168</stp>
        <tr r="D29" s="3"/>
      </tp>
      <tp t="s">
        <v>#N/A Requesting Data...2127075768</v>
        <stp/>
        <stp>BQL|4110479214407552272</stp>
        <tr r="R85" s="3"/>
      </tp>
      <tp t="s">
        <v>#N/A Requesting Data...1430046600</v>
        <stp/>
        <stp>BQL|4770351319272721134</stp>
        <tr r="E64" s="3"/>
      </tp>
      <tp t="s">
        <v>#N/A Requesting Data...2314091888</v>
        <stp/>
        <stp>BQL|9901781739168384040</stp>
        <tr r="AG26" s="3"/>
      </tp>
      <tp t="s">
        <v>#N/A Requesting Data...2852192873</v>
        <stp/>
        <stp>BQL|8763285542932125933</stp>
        <tr r="R61" s="3"/>
      </tp>
      <tp t="s">
        <v>#N/A Requesting Data...2673152792</v>
        <stp/>
        <stp>BQL|1168049229743403568</stp>
        <tr r="BP59" s="3"/>
      </tp>
      <tp t="s">
        <v>#N/A Requesting Data...1624174637</v>
        <stp/>
        <stp>BQL|3004063678238680965</stp>
        <tr r="S61" s="3"/>
      </tp>
      <tp t="s">
        <v>#N/A Requesting Data...1829171074</v>
        <stp/>
        <stp>BQL|6787462727165013084</stp>
        <tr r="BJ35" s="3"/>
      </tp>
      <tp t="s">
        <v>#N/A Requesting Data...3842822206</v>
        <stp/>
        <stp>BQL|9507846059381535038</stp>
        <tr r="CF88" s="3"/>
      </tp>
      <tp t="s">
        <v>#N/A Requesting Data...1642294579</v>
        <stp/>
        <stp>BQL|3535311426990840746</stp>
        <tr r="CE76" s="3"/>
      </tp>
      <tp t="s">
        <v>#N/A Requesting Data...2917834175</v>
        <stp/>
        <stp>BQL|3635019136170960558</stp>
        <tr r="CU44" s="3"/>
      </tp>
      <tp t="s">
        <v>#N/A Requesting Data...1663969464</v>
        <stp/>
        <stp>BQL|7732394257125716134</stp>
        <tr r="CE52" s="3"/>
      </tp>
      <tp t="s">
        <v>#N/A Requesting Data...3251832586</v>
        <stp/>
        <stp>BQL|6592541478815387471</stp>
        <tr r="AL58" s="3"/>
      </tp>
      <tp t="s">
        <v>#N/A Requesting Data...2256631818</v>
        <stp/>
        <stp>BQL|7258191066716220328</stp>
        <tr r="Y85" s="3"/>
      </tp>
      <tp t="s">
        <v>#N/A Requesting Data...4209831713</v>
        <stp/>
        <stp>BQL|5130799373054695417</stp>
        <tr r="AU50" s="3"/>
      </tp>
      <tp t="s">
        <v>#N/A Requesting Data...3663476779</v>
        <stp/>
        <stp>BQL|3971471910592002124</stp>
        <tr r="CO36" s="3"/>
      </tp>
      <tp t="s">
        <v>#N/A Requesting Data...3058467750</v>
        <stp/>
        <stp>BQL|1139816657938835139</stp>
        <tr r="CN9" s="3"/>
      </tp>
      <tp t="s">
        <v>#N/A Requesting Data...3360846329</v>
        <stp/>
        <stp>BQL|6656930232680286998</stp>
        <tr r="AE30" s="3"/>
      </tp>
      <tp t="s">
        <v>#N/A Requesting Data...1864848257</v>
        <stp/>
        <stp>BQL|6654748579605439636</stp>
        <tr r="BQ44" s="3"/>
      </tp>
      <tp t="s">
        <v>#N/A Requesting Data...2054042875</v>
        <stp/>
        <stp>BQL|1361553268903074421</stp>
        <tr r="AU36" s="3"/>
      </tp>
      <tp t="s">
        <v>#N/A Requesting Data...1438845863</v>
        <stp/>
        <stp>BQL|5527843559724607951</stp>
        <tr r="CF21" s="3"/>
      </tp>
      <tp t="s">
        <v>#N/A Requesting Data...3054878297</v>
        <stp/>
        <stp>BQL|3907743318343801363</stp>
        <tr r="E59" s="3"/>
      </tp>
      <tp t="s">
        <v>#N/A Requesting Data...2087908670</v>
        <stp/>
        <stp>BQL|1694810584657038381</stp>
        <tr r="BK43" s="3"/>
      </tp>
      <tp t="s">
        <v>#N/A Requesting Data...1374535215</v>
        <stp/>
        <stp>BQL|5964353334061317108</stp>
        <tr r="Z29" s="3"/>
      </tp>
      <tp t="s">
        <v>#N/A Requesting Data...2465795670</v>
        <stp/>
        <stp>BQL|4904609149057805431</stp>
        <tr r="Y34" s="3"/>
      </tp>
      <tp t="s">
        <v>#N/A Requesting Data...3545941316</v>
        <stp/>
        <stp>BQL|2911409861433704646</stp>
        <tr r="S33" s="3"/>
      </tp>
      <tp t="s">
        <v>#N/A Requesting Data...1720553856</v>
        <stp/>
        <stp>BQL|4677667423280015596</stp>
        <tr r="AG28" s="3"/>
      </tp>
      <tp t="s">
        <v>#N/A Requesting Data...2376359115</v>
        <stp/>
        <stp>BQL|4965004643322311733</stp>
        <tr r="Z21" s="3"/>
      </tp>
      <tp t="s">
        <v>#N/A Requesting Data...3221312418</v>
        <stp/>
        <stp>BQL|1732190533074179267</stp>
        <tr r="AE14" s="3"/>
      </tp>
      <tp t="s">
        <v>#N/A Requesting Data...3083202532</v>
        <stp/>
        <stp>BQL|1115143324821257692</stp>
        <tr r="AU44" s="3"/>
      </tp>
      <tp t="s">
        <v>#N/A Requesting Data...1543423870</v>
        <stp/>
        <stp>BQL|5773199290008547016</stp>
        <tr r="Q9" s="3"/>
      </tp>
      <tp t="s">
        <v>#N/A Requesting Data...3120094776</v>
        <stp/>
        <stp>BQL|3929508879833294782</stp>
        <tr r="CT93" s="3"/>
      </tp>
      <tp t="s">
        <v>#N/A Requesting Data...1620453742</v>
        <stp/>
        <stp>BQL|4002005159203074739</stp>
        <tr r="D14" s="3"/>
      </tp>
      <tp t="s">
        <v>#N/A Requesting Data...3240850441</v>
        <stp/>
        <stp>BQL|9624197572849124366</stp>
        <tr r="BP51" s="3"/>
      </tp>
      <tp t="s">
        <v>#N/A Requesting Data...2690558481</v>
        <stp/>
        <stp>BQL|7930638668960188292</stp>
        <tr r="CU67" s="3"/>
      </tp>
      <tp t="s">
        <v>#N/A Requesting Data...4105626545</v>
        <stp/>
        <stp>BQL|9493816178785255656</stp>
        <tr r="BR6" s="3"/>
      </tp>
      <tp t="s">
        <v>#N/A Requesting Data...4231041434</v>
        <stp/>
        <stp>BQL|7310682170041271208</stp>
        <tr r="BQ69" s="3"/>
      </tp>
      <tp t="s">
        <v>#N/A Requesting Data...2826391084</v>
        <stp/>
        <stp>BQL|4228637409291357632</stp>
        <tr r="D84" s="3"/>
      </tp>
      <tp t="s">
        <v>#N/A Requesting Data...3364703870</v>
        <stp/>
        <stp>BQL|7418307315822095295</stp>
        <tr r="Z15" s="3"/>
      </tp>
      <tp t="s">
        <v>#N/A Requesting Data...3163283604</v>
        <stp/>
        <stp>BQL|9927800201524834088</stp>
        <tr r="BP15" s="3"/>
      </tp>
      <tp t="s">
        <v>#N/A Requesting Data...3346018778</v>
        <stp/>
        <stp>BQL|7931562962566578708</stp>
        <tr r="CE6" s="3"/>
      </tp>
      <tp t="s">
        <v>#N/A Requesting Data...3899169425</v>
        <stp/>
        <stp>BQL|6404516395489317644</stp>
        <tr r="Q20" s="3"/>
      </tp>
      <tp t="s">
        <v>#N/A Requesting Data...2640762558</v>
        <stp/>
        <stp>BQL|7651333736083232164</stp>
        <tr r="AF24" s="3"/>
      </tp>
      <tp t="s">
        <v>#N/A Requesting Data...2026536090</v>
        <stp/>
        <stp>BQL|7920596172127749720</stp>
        <tr r="S57" s="3"/>
      </tp>
      <tp t="s">
        <v>#N/A Requesting Data...4134457802</v>
        <stp/>
        <stp>BQL|4358392479046462301</stp>
        <tr r="C21" s="3"/>
      </tp>
      <tp t="s">
        <v>#N/A Requesting Data...3247243273</v>
        <stp/>
        <stp>BQL|1147455265693791510</stp>
        <tr r="BX11" s="3"/>
      </tp>
      <tp t="s">
        <v>#N/A Requesting Data...4211333794</v>
        <stp/>
        <stp>BQL|8183881653945506596</stp>
        <tr r="CT34" s="3"/>
      </tp>
      <tp t="s">
        <v>#N/A Requesting Data...2441684501</v>
        <stp/>
        <stp>BQL|9504501087140121154</stp>
        <tr r="CT37" s="3"/>
      </tp>
      <tp t="s">
        <v>#N/A Requesting Data...2963083481</v>
        <stp/>
        <stp>BQL|6055046800844607749</stp>
        <tr r="BQ73" s="3"/>
      </tp>
      <tp t="s">
        <v>#N/A Requesting Data...2319485466</v>
        <stp/>
        <stp>BQL|3888779611895806507</stp>
        <tr r="AS69" s="3"/>
      </tp>
      <tp t="s">
        <v>#N/A Requesting Data...2393191512</v>
        <stp/>
        <stp>BQL|1431394973456082685</stp>
        <tr r="AG13" s="3"/>
      </tp>
      <tp t="s">
        <v>#N/A Requesting Data...4055645667</v>
        <stp/>
        <stp>BQL|5257047572885039220</stp>
        <tr r="BP19" s="3"/>
      </tp>
      <tp t="s">
        <v>#N/A Requesting Data...2869496160</v>
        <stp/>
        <stp>BQL|6294717467873084125</stp>
        <tr r="D57" s="3"/>
      </tp>
      <tp t="s">
        <v>#N/A Requesting Data...1706090989</v>
        <stp/>
        <stp>BQL|5265343834818339874</stp>
        <tr r="CE65" s="3"/>
      </tp>
      <tp t="s">
        <v>#N/A Requesting Data...2198749599</v>
        <stp/>
        <stp>BQL|6738588031593170693</stp>
        <tr r="H60" s="7"/>
      </tp>
      <tp t="s">
        <v>#N/A Requesting Data...2924463389</v>
        <stp/>
        <stp>BQL|4227871839873033994</stp>
        <tr r="BP27" s="3"/>
      </tp>
      <tp t="s">
        <v>#N/A Requesting Data...2045528572</v>
        <stp/>
        <stp>BQL|9305850541649164939</stp>
        <tr r="CN19" s="3"/>
      </tp>
      <tp t="s">
        <v>#N/A Requesting Data...2585326335</v>
        <stp/>
        <stp>BQL|7251115022977065647</stp>
        <tr r="AN51" s="3"/>
      </tp>
      <tp t="s">
        <v>#N/A Requesting Data...3103226913</v>
        <stp/>
        <stp>BQL|6172824465738516571</stp>
        <tr r="AF69" s="3"/>
      </tp>
      <tp t="s">
        <v>#N/A Requesting Data...3881298371</v>
        <stp/>
        <stp>BQL|4616217455300016662</stp>
        <tr r="CU61" s="3"/>
      </tp>
      <tp t="s">
        <v>#N/A Requesting Data...3150563286</v>
        <stp/>
        <stp>BQL|2317115917145869291</stp>
        <tr r="X52" s="3"/>
      </tp>
      <tp t="s">
        <v>#N/A Requesting Data...2947256096</v>
        <stp/>
        <stp>BQL|5099039926386373429</stp>
        <tr r="AF27" s="3"/>
      </tp>
      <tp t="s">
        <v>#N/A Requesting Data...2420726452</v>
        <stp/>
        <stp>BQL|9932326813778898642</stp>
        <tr r="BI28" s="3"/>
      </tp>
      <tp t="s">
        <v>#N/A Requesting Data...1912453613</v>
        <stp/>
        <stp>BQL|2436928792650101715</stp>
        <tr r="CE74" s="3"/>
      </tp>
      <tp t="s">
        <v>#N/A Requesting Data...3965403634</v>
        <stp/>
        <stp>BQL|2189521206885789761</stp>
        <tr r="BJ12" s="3"/>
      </tp>
      <tp t="s">
        <v>#N/A Requesting Data...2783590225</v>
        <stp/>
        <stp>BQL|6376654484205532846</stp>
        <tr r="CE9" s="3"/>
      </tp>
      <tp t="s">
        <v>#N/A Requesting Data...4125724449</v>
        <stp/>
        <stp>BQL|3546469201662580047</stp>
        <tr r="BQ27" s="3"/>
      </tp>
      <tp t="s">
        <v>#N/A Requesting Data...3634910169</v>
        <stp/>
        <stp>BQL|2185708352870480543</stp>
        <tr r="AN46" s="3"/>
      </tp>
      <tp t="s">
        <v>#N/A Requesting Data...4141756373</v>
        <stp/>
        <stp>BQL|7131831904539689331</stp>
        <tr r="AL71" s="3"/>
      </tp>
      <tp t="s">
        <v>#N/A Requesting Data...2543465625</v>
        <stp/>
        <stp>BQL|4674121747213250734</stp>
        <tr r="E19" s="3"/>
      </tp>
      <tp t="s">
        <v>#N/A Requesting Data...3230019135</v>
        <stp/>
        <stp>BQL|6901611636532827440</stp>
        <tr r="BI43" s="3"/>
      </tp>
      <tp t="s">
        <v>#N/A Requesting Data...3689161535</v>
        <stp/>
        <stp>BQL|3001749973071221778</stp>
        <tr r="CT63" s="3"/>
      </tp>
      <tp t="s">
        <v>#N/A Requesting Data...2915321511</v>
        <stp/>
        <stp>BQL|4677240725783556207</stp>
        <tr r="BY30" s="3"/>
      </tp>
      <tp t="s">
        <v>#N/A Requesting Data...4215462694</v>
        <stp/>
        <stp>BQL|8593451042949295425</stp>
        <tr r="BY36" s="3"/>
      </tp>
      <tp t="s">
        <v>#N/A Requesting Data...1819320875</v>
        <stp/>
        <stp>BQL|2161821994374485210</stp>
        <tr r="BZ36" s="3"/>
      </tp>
      <tp t="s">
        <v>#N/A Requesting Data...4055682520</v>
        <stp/>
        <stp>BQL|3528509276995656178</stp>
        <tr r="BP12" s="3"/>
      </tp>
      <tp t="s">
        <v>#N/A Requesting Data...2783372248</v>
        <stp/>
        <stp>BQL|9118978011234686039</stp>
        <tr r="BJ81" s="3"/>
      </tp>
      <tp t="s">
        <v>#N/A Requesting Data...2238444660</v>
        <stp/>
        <stp>BQL|6535506996277569875</stp>
        <tr r="AN29" s="3"/>
      </tp>
      <tp t="s">
        <v>#N/A Requesting Data...3623530691</v>
        <stp/>
        <stp>BQL|7643350087210748924</stp>
        <tr r="Y15" s="3"/>
      </tp>
      <tp t="s">
        <v>#N/A Requesting Data...3515403521</v>
        <stp/>
        <stp>BQL|4925182594688653122</stp>
        <tr r="R42" s="3"/>
      </tp>
      <tp t="s">
        <v>#N/A Requesting Data...4031913895</v>
        <stp/>
        <stp>BQL|2438477448665837222</stp>
        <tr r="AE61" s="3"/>
      </tp>
      <tp t="s">
        <v>#N/A Requesting Data...3360735272</v>
        <stp/>
        <stp>BQL|5779289454914950330</stp>
        <tr r="BX28" s="3"/>
      </tp>
      <tp t="s">
        <v>#N/A Requesting Data...3761734331</v>
        <stp/>
        <stp>BQL|6897937578545233804</stp>
        <tr r="H11" s="7"/>
      </tp>
      <tp t="s">
        <v>#N/A Requesting Data...3415777732</v>
        <stp/>
        <stp>BQL|5471542757879227946</stp>
        <tr r="BR33" s="3"/>
      </tp>
      <tp t="s">
        <v>#N/A Requesting Data...4002615238</v>
        <stp/>
        <stp>BQL|1886074745119807929</stp>
        <tr r="CT83" s="3"/>
      </tp>
      <tp t="s">
        <v>#N/A Requesting Data...3914882528</v>
        <stp/>
        <stp>BQL|1707732271335767120</stp>
        <tr r="S47" s="3"/>
      </tp>
      <tp t="s">
        <v>#N/A Requesting Data...3984505657</v>
        <stp/>
        <stp>BQL|9771240300106600856</stp>
        <tr r="Y13" s="3"/>
      </tp>
      <tp t="s">
        <v>#N/A Requesting Data...2209510614</v>
        <stp/>
        <stp>BQL|1503373084067224842</stp>
        <tr r="Q41" s="3"/>
      </tp>
      <tp t="s">
        <v>#N/A Requesting Data...3232146329</v>
        <stp/>
        <stp>BQL|6941468355641390063</stp>
        <tr r="BK7" s="3"/>
      </tp>
      <tp t="s">
        <v>#N/A Requesting Data...3421228850</v>
        <stp/>
        <stp>BQL|5409154269530474435</stp>
        <tr r="BJ50" s="3"/>
      </tp>
      <tp t="s">
        <v>#N/A Requesting Data...3589344772</v>
        <stp/>
        <stp>BQL|8364799269588956757</stp>
        <tr r="BZ29" s="3"/>
      </tp>
      <tp t="s">
        <v>#N/A Requesting Data...1799817643</v>
        <stp/>
        <stp>BQL|6759141649784055143</stp>
        <tr r="AE57" s="3"/>
      </tp>
      <tp t="s">
        <v>#N/A Requesting Data...2508602769</v>
        <stp/>
        <stp>BQL|5066514871357646681</stp>
        <tr r="AF5" s="3"/>
      </tp>
      <tp t="s">
        <v>#N/A Requesting Data...4239364809</v>
        <stp/>
        <stp>BQL|8609960466998074982</stp>
        <tr r="H33" s="7"/>
      </tp>
      <tp t="s">
        <v>#N/A Requesting Data...2900679911</v>
        <stp/>
        <stp>BQL|4685556526593954622</stp>
        <tr r="AM34" s="3"/>
      </tp>
      <tp t="s">
        <v>#N/A Requesting Data...3104902571</v>
        <stp/>
        <stp>BQL|3353453575790974670</stp>
        <tr r="AF83" s="3"/>
      </tp>
      <tp t="s">
        <v>#N/A Requesting Data...2826121914</v>
        <stp/>
        <stp>BQL|5951424716534220227</stp>
        <tr r="CE54" s="3"/>
      </tp>
      <tp t="s">
        <v>#N/A Requesting Data...2542612781</v>
        <stp/>
        <stp>BQL|3663676584253022883</stp>
        <tr r="AN48" s="3"/>
      </tp>
      <tp t="s">
        <v>#N/A Requesting Data...4042162634</v>
        <stp/>
        <stp>BQL|3741195960595210716</stp>
        <tr r="BK24" s="3"/>
      </tp>
      <tp t="s">
        <v>#N/A Requesting Data...2209365722</v>
        <stp/>
        <stp>BQL|6206354920589241888</stp>
        <tr r="Y44" s="3"/>
      </tp>
      <tp t="s">
        <v>#N/A Requesting Data...1601989954</v>
        <stp/>
        <stp>BQL|9801421367098213529</stp>
        <tr r="CU36" s="3"/>
      </tp>
      <tp t="s">
        <v>#N/A Requesting Data...3368774820</v>
        <stp/>
        <stp>BQL|4803376276106445017</stp>
        <tr r="BR84" s="3"/>
      </tp>
      <tp t="s">
        <v>#N/A Requesting Data...3460196804</v>
        <stp/>
        <stp>BQL|6061436438030201756</stp>
        <tr r="S41" s="3"/>
      </tp>
      <tp t="s">
        <v>#N/A Requesting Data...2581195706</v>
        <stp/>
        <stp>BQL|7545462443429503894</stp>
        <tr r="H97" s="7"/>
      </tp>
      <tp t="s">
        <v>#N/A Requesting Data...3028784112</v>
        <stp/>
        <stp>BQL|8476696870549709662</stp>
        <tr r="AF14" s="3"/>
      </tp>
      <tp t="s">
        <v>#N/A Requesting Data...4102273490</v>
        <stp/>
        <stp>BQL|4533264946577851311</stp>
        <tr r="S23" s="3"/>
      </tp>
      <tp t="s">
        <v>#N/A Requesting Data...1617397495</v>
        <stp/>
        <stp>BQL|6039249048503680561</stp>
        <tr r="Z31" s="3"/>
      </tp>
      <tp t="s">
        <v>#N/A Requesting Data...2329274550</v>
        <stp/>
        <stp>BQL|3804849706859795419</stp>
        <tr r="BX30" s="3"/>
      </tp>
      <tp t="s">
        <v>#N/A Requesting Data...3919010802</v>
        <stp/>
        <stp>BQL|9670345982547938354</stp>
        <tr r="AU34" s="3"/>
      </tp>
      <tp t="s">
        <v>#N/A Requesting Data...3579545805</v>
        <stp/>
        <stp>BQL|3893222756194547653</stp>
        <tr r="CG45" s="3"/>
      </tp>
      <tp t="s">
        <v>#N/A Requesting Data...2181957406</v>
        <stp/>
        <stp>BQL|7396418178515717762</stp>
        <tr r="CM58" s="3"/>
      </tp>
      <tp t="s">
        <v>#N/A Requesting Data...1392687417</v>
        <stp/>
        <stp>BQL|9633095703958233750</stp>
        <tr r="BP42" s="3"/>
      </tp>
      <tp t="s">
        <v>#N/A Requesting Data...4213605769</v>
        <stp/>
        <stp>BQL|2548689445023428574</stp>
        <tr r="CN5" s="3"/>
      </tp>
      <tp t="s">
        <v>#N/A Requesting Data...1527909672</v>
        <stp/>
        <stp>BQL|5276187077523220652</stp>
        <tr r="X55" s="3"/>
      </tp>
      <tp t="s">
        <v>#N/A Requesting Data...2737565092</v>
        <stp/>
        <stp>BQL|8883025194693592416</stp>
        <tr r="Y77" s="3"/>
      </tp>
      <tp t="s">
        <v>#N/A Requesting Data...1732545366</v>
        <stp/>
        <stp>BQL|6861011204365115562</stp>
        <tr r="CU69" s="3"/>
      </tp>
      <tp t="s">
        <v>#N/A Requesting Data...2050622939</v>
        <stp/>
        <stp>BQL|7817683189468700741</stp>
        <tr r="BX73" s="3"/>
      </tp>
      <tp t="s">
        <v>#N/A Requesting Data...2770386899</v>
        <stp/>
        <stp>BQL|5734092874201682567</stp>
        <tr r="AG63" s="3"/>
      </tp>
      <tp t="s">
        <v>#N/A Requesting Data...2898602375</v>
        <stp/>
        <stp>BQL|6496447395399960464</stp>
        <tr r="CN53" s="3"/>
      </tp>
      <tp t="s">
        <v>#N/A Requesting Data...3469588292</v>
        <stp/>
        <stp>BQL|3182497315822514228</stp>
        <tr r="Q72" s="3"/>
      </tp>
      <tp t="s">
        <v>#N/A Requesting Data...1431628671</v>
        <stp/>
        <stp>BQL|7474149330433990039</stp>
        <tr r="AN11" s="3"/>
      </tp>
      <tp t="s">
        <v>#N/A Requesting Data...2204634478</v>
        <stp/>
        <stp>BQL|8471065589906191035</stp>
        <tr r="AG29" s="3"/>
      </tp>
      <tp t="s">
        <v>#N/A Requesting Data...3682962190</v>
        <stp/>
        <stp>BQL|3993958767412060822</stp>
        <tr r="H84" s="7"/>
      </tp>
      <tp t="s">
        <v>#N/A Requesting Data...2453656211</v>
        <stp/>
        <stp>BQL|8263751597672067296</stp>
        <tr r="Q36" s="3"/>
      </tp>
      <tp t="s">
        <v>#N/A Requesting Data...2822328418</v>
        <stp/>
        <stp>BQL|3272105054758626983</stp>
        <tr r="H51" s="7"/>
      </tp>
      <tp t="s">
        <v>#N/A Requesting Data...4075714981</v>
        <stp/>
        <stp>BQL|2019833295140611586</stp>
        <tr r="AN67" s="3"/>
      </tp>
      <tp t="s">
        <v>#N/A Requesting Data...1619199528</v>
        <stp/>
        <stp>BQL|6224111164752854576</stp>
        <tr r="BK58" s="3"/>
      </tp>
      <tp t="s">
        <v>#N/A Requesting Data...3602519292</v>
        <stp/>
        <stp>BQL|2667067673257325489</stp>
        <tr r="H70" s="7"/>
      </tp>
      <tp t="s">
        <v>#N/A Requesting Data...3518044975</v>
        <stp/>
        <stp>BQL|9742094034624144839</stp>
        <tr r="H102" s="7"/>
      </tp>
      <tp t="s">
        <v>#N/A Requesting Data...2807971204</v>
        <stp/>
        <stp>BQL|6259307711571996325</stp>
        <tr r="D18" s="3"/>
      </tp>
      <tp t="s">
        <v>#N/A Requesting Data...3911910291</v>
        <stp/>
        <stp>BQL|5918748508844428066</stp>
        <tr r="AU48" s="3"/>
      </tp>
      <tp t="s">
        <v>#N/A Requesting Data...1543218105</v>
        <stp/>
        <stp>BQL|8479877604597163113</stp>
        <tr r="CG20" s="3"/>
      </tp>
      <tp t="s">
        <v>#N/A Requesting Data...2238902224</v>
        <stp/>
        <stp>BQL|4485711402930810583</stp>
        <tr r="AL83" s="3"/>
      </tp>
      <tp t="s">
        <v>#N/A Requesting Data...1748438683</v>
        <stp/>
        <stp>BQL|4233763609913368688</stp>
        <tr r="BI59" s="3"/>
      </tp>
      <tp t="s">
        <v>#N/A Requesting Data...3509960682</v>
        <stp/>
        <stp>BQL|8531922829535113095</stp>
        <tr r="Z84" s="3"/>
      </tp>
      <tp t="s">
        <v>#N/A Requesting Data...2619933839</v>
        <stp/>
        <stp>BQL|4909580543074169755</stp>
        <tr r="C13" s="3"/>
      </tp>
      <tp t="s">
        <v>#N/A Requesting Data...4153748084</v>
        <stp/>
        <stp>BQL|6154276804114588618</stp>
        <tr r="CN21" s="3"/>
      </tp>
      <tp t="s">
        <v>#N/A Requesting Data...3999889619</v>
        <stp/>
        <stp>BQL|6516407158250207196</stp>
        <tr r="H57" s="7"/>
      </tp>
      <tp t="s">
        <v>#N/A Requesting Data...3785034974</v>
        <stp/>
        <stp>BQL|4907507538237789300</stp>
        <tr r="CF44" s="3"/>
      </tp>
      <tp t="s">
        <v>#N/A Requesting Data...4229306136</v>
        <stp/>
        <stp>BQL|7327139831494136760</stp>
        <tr r="E83" s="3"/>
      </tp>
      <tp t="s">
        <v>#N/A Requesting Data...1889575982</v>
        <stp/>
        <stp>BQL|3435269355614328621</stp>
        <tr r="Z72" s="3"/>
      </tp>
      <tp t="s">
        <v>#N/A Requesting Data...2825369492</v>
        <stp/>
        <stp>BQL|5707973580063221174</stp>
        <tr r="AT6" s="3"/>
      </tp>
      <tp t="s">
        <v>#N/A Requesting Data...3444012944</v>
        <stp/>
        <stp>BQL|1487755177304289313</stp>
        <tr r="BK60" s="3"/>
      </tp>
      <tp t="s">
        <v>#N/A Requesting Data...2536839953</v>
        <stp/>
        <stp>BQL|2446460730713202057</stp>
        <tr r="R59" s="3"/>
      </tp>
      <tp t="s">
        <v>#N/A Requesting Data...3805287574</v>
        <stp/>
        <stp>BQL|5279201530874490636</stp>
        <tr r="AM42" s="3"/>
      </tp>
      <tp t="s">
        <v>#N/A Requesting Data...3643129228</v>
        <stp/>
        <stp>BQL|2756627675274270177</stp>
        <tr r="BQ52" s="3"/>
      </tp>
      <tp t="s">
        <v>#N/A Requesting Data...2153042131</v>
        <stp/>
        <stp>BQL|2789326748373849009</stp>
        <tr r="CE8" s="3"/>
      </tp>
      <tp t="s">
        <v>#N/A Requesting Data...3018682811</v>
        <stp/>
        <stp>BQL|7362775257284350754</stp>
        <tr r="CT53" s="3"/>
      </tp>
      <tp t="s">
        <v>#N/A Requesting Data...1468852740</v>
        <stp/>
        <stp>BQL|9857543894740950344</stp>
        <tr r="AF42" s="3"/>
      </tp>
      <tp t="s">
        <v>#N/A Requesting Data...4070216543</v>
        <stp/>
        <stp>BQL|1268928128125496995</stp>
        <tr r="CE29" s="3"/>
      </tp>
      <tp t="s">
        <v>#N/A Requesting Data...1396392061</v>
        <stp/>
        <stp>BQL|7324665160401480046</stp>
        <tr r="X33" s="3"/>
      </tp>
      <tp t="s">
        <v>#N/A Requesting Data...2591637790</v>
        <stp/>
        <stp>BQL|4295960919628800202</stp>
        <tr r="AN61" s="3"/>
      </tp>
      <tp t="s">
        <v>#N/A Requesting Data...3093178012</v>
        <stp/>
        <stp>BQL|3279438674381098709</stp>
        <tr r="BJ41" s="3"/>
      </tp>
      <tp t="s">
        <v>#N/A Requesting Data...3059234095</v>
        <stp/>
        <stp>BQL|4547300845350585503</stp>
        <tr r="AM83" s="3"/>
      </tp>
      <tp t="s">
        <v>#N/A Requesting Data...2271648895</v>
        <stp/>
        <stp>BQL|6973331945046934139</stp>
        <tr r="CN42" s="3"/>
      </tp>
      <tp t="s">
        <v>#N/A Requesting Data...4280368193</v>
        <stp/>
        <stp>BQL|1439533268117381396</stp>
        <tr r="CF85" s="3"/>
      </tp>
      <tp t="s">
        <v>#N/A Requesting Data...4240574191</v>
        <stp/>
        <stp>BQL|4380244695901304853</stp>
        <tr r="AN81" s="3"/>
      </tp>
      <tp t="s">
        <v>#N/A Requesting Data...4252701010</v>
        <stp/>
        <stp>BQL|6156375414481784313</stp>
        <tr r="AF61" s="3"/>
      </tp>
      <tp t="s">
        <v>#N/A Requesting Data...3331398902</v>
        <stp/>
        <stp>BQL|2329400672833319465</stp>
        <tr r="BI61" s="3"/>
      </tp>
      <tp t="s">
        <v>#N/A Requesting Data...3645507517</v>
        <stp/>
        <stp>BQL|7448828456618310475</stp>
        <tr r="AU65" s="3"/>
      </tp>
      <tp t="s">
        <v>#N/A Requesting Data...3731132099</v>
        <stp/>
        <stp>BQL|6014239721996226649</stp>
        <tr r="X30" s="3"/>
      </tp>
      <tp t="s">
        <v>#N/A Requesting Data...2612929243</v>
        <stp/>
        <stp>BQL|8337203792471482469</stp>
        <tr r="Y31" s="3"/>
      </tp>
      <tp t="s">
        <v>#N/A Requesting Data...2509875239</v>
        <stp/>
        <stp>BQL|6465761747744373756</stp>
        <tr r="BJ90" s="3"/>
      </tp>
      <tp t="s">
        <v>#N/A Requesting Data...3302465938</v>
        <stp/>
        <stp>BQL|5607396358635031042</stp>
        <tr r="Z44" s="3"/>
      </tp>
      <tp t="s">
        <v>#N/A Requesting Data...1607405540</v>
        <stp/>
        <stp>BQL|7912255013121876343</stp>
        <tr r="AF47" s="3"/>
      </tp>
      <tp t="s">
        <v>#N/A Requesting Data...2440669192</v>
        <stp/>
        <stp>BQL|4712866995790620313</stp>
        <tr r="X9" s="3"/>
      </tp>
      <tp t="s">
        <v>#N/A Requesting Data...2521914036</v>
        <stp/>
        <stp>BQL|5358761244013161333</stp>
        <tr r="AE60" s="3"/>
      </tp>
      <tp t="s">
        <v>#N/A Requesting Data...3957784781</v>
        <stp/>
        <stp>BQL|8681640646678023471</stp>
        <tr r="AT22" s="3"/>
      </tp>
      <tp t="s">
        <v>#N/A Requesting Data...1645223991</v>
        <stp/>
        <stp>BQL|5062365876641528673</stp>
        <tr r="Z46" s="3"/>
      </tp>
      <tp t="s">
        <v>#N/A Requesting Data...2666179691</v>
        <stp/>
        <stp>BQL|4651265087898552009</stp>
        <tr r="CU53" s="3"/>
      </tp>
      <tp t="s">
        <v>#N/A Requesting Data...3628828664</v>
        <stp/>
        <stp>BQL|9420954630072440775</stp>
        <tr r="BI72" s="3"/>
      </tp>
      <tp t="s">
        <v>#N/A Requesting Data...2921692504</v>
        <stp/>
        <stp>BQL|4027554615424141235</stp>
        <tr r="CE28" s="3"/>
      </tp>
      <tp t="s">
        <v>#N/A Requesting Data...2323433478</v>
        <stp/>
        <stp>BQL|6676354313656591475</stp>
        <tr r="X20" s="3"/>
      </tp>
      <tp t="s">
        <v>#N/A Requesting Data...3965152901</v>
        <stp/>
        <stp>BQL|1909208979420506277</stp>
        <tr r="AU28" s="3"/>
      </tp>
      <tp t="s">
        <v>#N/A Requesting Data...1471604295</v>
        <stp/>
        <stp>BQL|3017710099229033291</stp>
        <tr r="BX65" s="3"/>
      </tp>
      <tp t="s">
        <v>#N/A Requesting Data...1815761502</v>
        <stp/>
        <stp>BQL|6901554158794277475</stp>
        <tr r="AT46" s="3"/>
      </tp>
      <tp t="s">
        <v>#N/A Requesting Data...2465167957</v>
        <stp/>
        <stp>BQL|5430012386652078920</stp>
        <tr r="CM64" s="3"/>
      </tp>
      <tp t="s">
        <v>#N/A Requesting Data...2534015637</v>
        <stp/>
        <stp>BQL|9245520484534741627</stp>
        <tr r="CE46" s="3"/>
      </tp>
      <tp t="s">
        <v>#N/A Requesting Data...3972458894</v>
        <stp/>
        <stp>BQL|2181315019183964515</stp>
        <tr r="BX43" s="3"/>
      </tp>
      <tp t="s">
        <v>#N/A Requesting Data...1656406076</v>
        <stp/>
        <stp>BQL|1259747335325218608</stp>
        <tr r="AM50" s="3"/>
      </tp>
      <tp t="s">
        <v>#N/A Requesting Data...2609008175</v>
        <stp/>
        <stp>BQL|4484055785813305972</stp>
        <tr r="AU9" s="3"/>
      </tp>
      <tp t="s">
        <v>#N/A Requesting Data...3213655115</v>
        <stp/>
        <stp>BQL|4870520168380474165</stp>
        <tr r="AN68" s="3"/>
      </tp>
      <tp t="s">
        <v>#N/A Requesting Data...3662609225</v>
        <stp/>
        <stp>BQL|9538746556414071970</stp>
        <tr r="CO54" s="3"/>
      </tp>
      <tp t="s">
        <v>#N/A Requesting Data...2477014049</v>
        <stp/>
        <stp>BQL|9347546075614714954</stp>
        <tr r="CU5" s="3"/>
      </tp>
      <tp t="s">
        <v>#N/A Requesting Data...2438840819</v>
        <stp/>
        <stp>BQL|7042652845941160218</stp>
        <tr r="CM20" s="3"/>
      </tp>
      <tp t="s">
        <v>#N/A Requesting Data...2789600496</v>
        <stp/>
        <stp>BQL|9812516828288134006</stp>
        <tr r="AL22" s="3"/>
      </tp>
      <tp t="s">
        <v>#N/A Requesting Data...3442440472</v>
        <stp/>
        <stp>BQL|7609121116525403469</stp>
        <tr r="BK84" s="3"/>
      </tp>
      <tp t="s">
        <v>#N/A Requesting Data...3670263092</v>
        <stp/>
        <stp>BQL|6964749696949921728</stp>
        <tr r="AG47" s="3"/>
      </tp>
      <tp t="s">
        <v>#N/A Requesting Data...1463720254</v>
        <stp/>
        <stp>BQL|2186328243213796070</stp>
        <tr r="CT88" s="3"/>
      </tp>
      <tp t="s">
        <v>#N/A Requesting Data...2096033706</v>
        <stp/>
        <stp>BQL|3651972990876000314</stp>
        <tr r="Q76" s="3"/>
      </tp>
      <tp t="s">
        <v>#N/A Requesting Data...3581765036</v>
        <stp/>
        <stp>BQL|21932583719018749</stp>
        <tr r="Q37" s="3"/>
      </tp>
      <tp t="s">
        <v>#N/A Requesting Data...2121198846</v>
        <stp/>
        <stp>BQL|7005077713697241691</stp>
        <tr r="BQ24" s="3"/>
      </tp>
      <tp t="s">
        <v>#N/A Requesting Data...2333638926</v>
        <stp/>
        <stp>BQL|4647763528352217455</stp>
        <tr r="BR80" s="3"/>
      </tp>
      <tp t="s">
        <v>#N/A Requesting Data...2230588296</v>
        <stp/>
        <stp>BQL|1351006832604620184</stp>
        <tr r="AN14" s="3"/>
      </tp>
      <tp t="s">
        <v>#N/A Requesting Data...2490362960</v>
        <stp/>
        <stp>BQL|1005679979560221733</stp>
        <tr r="AE36" s="3"/>
      </tp>
      <tp t="s">
        <v>#N/A Requesting Data...4231325099</v>
        <stp/>
        <stp>BQL|8876032526948351517</stp>
        <tr r="CF30" s="3"/>
      </tp>
      <tp t="s">
        <v>#N/A Requesting Data...1637959401</v>
        <stp/>
        <stp>BQL|1264769972986804018</stp>
        <tr r="BX57" s="3"/>
      </tp>
      <tp t="s">
        <v>#N/A Requesting Data...3928203465</v>
        <stp/>
        <stp>BQL|3845164111004882081</stp>
        <tr r="CT50" s="3"/>
      </tp>
      <tp t="s">
        <v>#N/A Requesting Data...2873180908</v>
        <stp/>
        <stp>BQL|4228078003807882411</stp>
        <tr r="BK49" s="3"/>
      </tp>
      <tp t="s">
        <v>#N/A Requesting Data...3566615719</v>
        <stp/>
        <stp>BQL|7035031310728848952</stp>
        <tr r="AG40" s="3"/>
      </tp>
      <tp t="s">
        <v>#N/A Requesting Data...4005745690</v>
        <stp/>
        <stp>BQL|6884558735521138675</stp>
        <tr r="BI14" s="3"/>
      </tp>
      <tp t="s">
        <v>#N/A Requesting Data...2006795005</v>
        <stp/>
        <stp>BQL|7397552934807561197</stp>
        <tr r="E33" s="3"/>
      </tp>
      <tp t="s">
        <v>#N/A Requesting Data...3671418871</v>
        <stp/>
        <stp>BQL|3648814686252943669</stp>
        <tr r="S58" s="3"/>
      </tp>
      <tp t="s">
        <v>#N/A Requesting Data...1934036923</v>
        <stp/>
        <stp>BQL|2943713875245106018</stp>
        <tr r="BY27" s="3"/>
      </tp>
      <tp t="s">
        <v>#N/A Requesting Data...1823863674</v>
        <stp/>
        <stp>BQL|2756799875477256241</stp>
        <tr r="Q51" s="3"/>
      </tp>
      <tp t="s">
        <v>#N/A Requesting Data...1549218891</v>
        <stp/>
        <stp>BQL|1067347448821824094</stp>
        <tr r="D74" s="3"/>
      </tp>
      <tp t="s">
        <v>#N/A Requesting Data...1753002186</v>
        <stp/>
        <stp>BQL|2053492688120843951</stp>
        <tr r="CE49" s="3"/>
      </tp>
      <tp t="s">
        <v>#N/A Requesting Data...2917334747</v>
        <stp/>
        <stp>BQL|6849353745627749136</stp>
        <tr r="AT29" s="3"/>
      </tp>
      <tp t="s">
        <v>#N/A Requesting Data...3993502505</v>
        <stp/>
        <stp>BQL|1807127516164427247</stp>
        <tr r="BX26" s="3"/>
      </tp>
      <tp t="s">
        <v>#N/A Requesting Data...2166324008</v>
        <stp/>
        <stp>BQL|3247542618042001224</stp>
        <tr r="BR44" s="3"/>
      </tp>
      <tp t="s">
        <v>#N/A Requesting Data...2900550032</v>
        <stp/>
        <stp>BQL|5258553508922247512</stp>
        <tr r="BJ93" s="3"/>
      </tp>
      <tp t="s">
        <v>#N/A Requesting Data...4259195512</v>
        <stp/>
        <stp>BQL|2201383157441739211</stp>
        <tr r="BQ12" s="3"/>
      </tp>
      <tp t="s">
        <v>#N/A Requesting Data...2640658191</v>
        <stp/>
        <stp>BQL|8020196785292183469</stp>
        <tr r="AN80" s="3"/>
      </tp>
      <tp t="s">
        <v>#N/A Requesting Data...3920269649</v>
        <stp/>
        <stp>BQL|4814567222107783309</stp>
        <tr r="CO13" s="3"/>
      </tp>
      <tp t="s">
        <v>#N/A Requesting Data...1919614336</v>
        <stp/>
        <stp>BQL|4905014684429454233</stp>
        <tr r="BP34" s="3"/>
      </tp>
      <tp t="s">
        <v>#N/A Requesting Data...1651104376</v>
        <stp/>
        <stp>BQL|8954873474627090719</stp>
        <tr r="AN73" s="3"/>
      </tp>
      <tp t="s">
        <v>#N/A Requesting Data...3637727244</v>
        <stp/>
        <stp>BQL|8225626910578315083</stp>
        <tr r="Z13" s="3"/>
      </tp>
      <tp t="s">
        <v>#N/A Requesting Data...3407536484</v>
        <stp/>
        <stp>BQL|7475894826852358832</stp>
        <tr r="CU43" s="3"/>
      </tp>
      <tp t="s">
        <v>#N/A Requesting Data...1910390601</v>
        <stp/>
        <stp>BQL|1734438451086720195</stp>
        <tr r="AF28" s="3"/>
      </tp>
      <tp t="s">
        <v>#N/A Requesting Data...3058856676</v>
        <stp/>
        <stp>BQL|4994781731132969521</stp>
        <tr r="CO95" s="3"/>
      </tp>
      <tp t="s">
        <v>#N/A Requesting Data...2010051662</v>
        <stp/>
        <stp>BQL|7998628263538574872</stp>
        <tr r="CF29" s="3"/>
      </tp>
      <tp t="s">
        <v>#N/A Requesting Data...4091463131</v>
        <stp/>
        <stp>BQL|6082320860376919211</stp>
        <tr r="CF40" s="3"/>
      </tp>
      <tp t="s">
        <v>#N/A Requesting Data...3889989957</v>
        <stp/>
        <stp>BQL|1323787836076090476</stp>
        <tr r="D89" s="3"/>
      </tp>
      <tp t="s">
        <v>#N/A Requesting Data...2377222548</v>
        <stp/>
        <stp>BQL|1201164730546835250</stp>
        <tr r="C90" s="3"/>
      </tp>
      <tp t="s">
        <v>#N/A Requesting Data...2061259020</v>
        <stp/>
        <stp>BQL|6633962276096995964</stp>
        <tr r="AF51" s="3"/>
      </tp>
      <tp t="s">
        <v>#N/A Requesting Data...4093166079</v>
        <stp/>
        <stp>BQL|4810511057880425333</stp>
        <tr r="BJ69" s="3"/>
      </tp>
      <tp t="s">
        <v>#N/A Requesting Data...3664080461</v>
        <stp/>
        <stp>BQL|3798798334374294412</stp>
        <tr r="BJ45" s="3"/>
      </tp>
      <tp t="s">
        <v>#N/A Requesting Data...4088253879</v>
        <stp/>
        <stp>BQL|8271356997753897616</stp>
        <tr r="E20" s="3"/>
      </tp>
      <tp t="s">
        <v>#N/A Requesting Data...1913566758</v>
        <stp/>
        <stp>BQL|5117038020649903924</stp>
        <tr r="CF80" s="3"/>
      </tp>
      <tp t="s">
        <v>#N/A Requesting Data...2690871772</v>
        <stp/>
        <stp>BQL|2811934682730639477</stp>
        <tr r="BI35" s="3"/>
      </tp>
      <tp t="s">
        <v>#N/A Requesting Data...3988387460</v>
        <stp/>
        <stp>BQL|9942120513057409942</stp>
        <tr r="Z19" s="3"/>
      </tp>
      <tp t="s">
        <v>#N/A Requesting Data...3843244485</v>
        <stp/>
        <stp>BQL|3497534914239377989</stp>
        <tr r="X12" s="3"/>
      </tp>
      <tp t="s">
        <v>#N/A Requesting Data...2941973939</v>
        <stp/>
        <stp>BQL|9753804488157633910</stp>
        <tr r="CM22" s="3"/>
      </tp>
      <tp t="s">
        <v>#N/A Requesting Data...1794498128</v>
        <stp/>
        <stp>BQL|3010624524441622181</stp>
        <tr r="CE67" s="3"/>
      </tp>
      <tp t="s">
        <v>#N/A Requesting Data...3140674025</v>
        <stp/>
        <stp>BQL|6430078623474130791</stp>
        <tr r="AS50" s="3"/>
      </tp>
      <tp t="s">
        <v>#N/A Requesting Data...1767470908</v>
        <stp/>
        <stp>BQL|4506397162905228341</stp>
        <tr r="BJ94" s="3"/>
      </tp>
      <tp t="s">
        <v>#N/A Requesting Data...4011014719</v>
        <stp/>
        <stp>BQL|3975768009317923472</stp>
        <tr r="CE39" s="3"/>
      </tp>
      <tp t="s">
        <v>#N/A Requesting Data...1504831924</v>
        <stp/>
        <stp>BQL|5780664596465837874</stp>
        <tr r="AN84" s="3"/>
      </tp>
      <tp t="s">
        <v>#N/A Requesting Data...4215985096</v>
        <stp/>
        <stp>BQL|4121747073553233033</stp>
        <tr r="BK72" s="3"/>
      </tp>
      <tp t="s">
        <v>#N/A Requesting Data...3306980703</v>
        <stp/>
        <stp>BQL|9738280397621936464</stp>
        <tr r="BX85" s="3"/>
      </tp>
      <tp t="s">
        <v>#N/A Requesting Data...1645510955</v>
        <stp/>
        <stp>BQL|1558250657673988295</stp>
        <tr r="AF31" s="3"/>
      </tp>
      <tp t="s">
        <v>#N/A Requesting Data...2503821637</v>
        <stp/>
        <stp>BQL|2989703648077352157</stp>
        <tr r="CF71" s="3"/>
      </tp>
      <tp t="s">
        <v>#N/A Requesting Data...2824521009</v>
        <stp/>
        <stp>BQL|3471112137847313178</stp>
        <tr r="CN27" s="3"/>
      </tp>
      <tp t="s">
        <v>#N/A Requesting Data...2572059275</v>
        <stp/>
        <stp>BQL|2448826619129163582</stp>
        <tr r="BQ21" s="3"/>
      </tp>
      <tp t="s">
        <v>#N/A Requesting Data...1521234510</v>
        <stp/>
        <stp>BQL|5915470224980812448</stp>
        <tr r="Z63" s="3"/>
      </tp>
      <tp t="s">
        <v>#N/A Requesting Data...1685724069</v>
        <stp/>
        <stp>BQL|3392376362992876388</stp>
        <tr r="R48" s="3"/>
      </tp>
      <tp t="s">
        <v>#N/A Requesting Data...1959768678</v>
        <stp/>
        <stp>BQL|7089426646798338810</stp>
        <tr r="CN88" s="3"/>
      </tp>
      <tp t="s">
        <v>#N/A Requesting Data...2823552403</v>
        <stp/>
        <stp>BQL|4330562609312931405</stp>
        <tr r="BY18" s="3"/>
      </tp>
      <tp t="s">
        <v>#N/A Requesting Data...3446887035</v>
        <stp/>
        <stp>BQL|6259592328097444127</stp>
        <tr r="BP52" s="3"/>
      </tp>
      <tp t="s">
        <v>#N/A Requesting Data...1852570206</v>
        <stp/>
        <stp>BQL|8786269533068667617</stp>
        <tr r="CU15" s="3"/>
      </tp>
      <tp t="s">
        <v>#N/A Requesting Data...3419913935</v>
        <stp/>
        <stp>BQL|9576631585384019467</stp>
        <tr r="AF6" s="3"/>
      </tp>
      <tp t="s">
        <v>#N/A Requesting Data...2002249803</v>
        <stp/>
        <stp>BQL|8790927970001508050</stp>
        <tr r="BQ5" s="3"/>
      </tp>
      <tp t="s">
        <v>#N/A Requesting Data...1827295437</v>
        <stp/>
        <stp>BQL|7344369076136015263</stp>
        <tr r="BP55" s="3"/>
      </tp>
      <tp t="s">
        <v>#N/A Requesting Data...4277656326</v>
        <stp/>
        <stp>BQL|3398336127403464663</stp>
        <tr r="Q83" s="3"/>
      </tp>
      <tp t="s">
        <v>#N/A Requesting Data...3638304600</v>
        <stp/>
        <stp>BQL|7173423724880071625</stp>
        <tr r="AT37" s="3"/>
      </tp>
      <tp t="s">
        <v>#N/A Requesting Data...3236310171</v>
        <stp/>
        <stp>BQL|3753965987966045334</stp>
        <tr r="AU93" s="3"/>
      </tp>
      <tp t="s">
        <v>#N/A Requesting Data...3713788799</v>
        <stp/>
        <stp>BQL|5158769052441948197</stp>
        <tr r="AE71" s="3"/>
      </tp>
      <tp t="s">
        <v>#N/A Requesting Data...3214066045</v>
        <stp/>
        <stp>BQL|2682224334902389679</stp>
        <tr r="R57" s="3"/>
      </tp>
      <tp t="s">
        <v>#N/A Requesting Data...3464514164</v>
        <stp/>
        <stp>BQL|6231900817279913087</stp>
        <tr r="X83" s="3"/>
      </tp>
      <tp t="s">
        <v>#N/A Requesting Data...3719022974</v>
        <stp/>
        <stp>BQL|9706848536597370227</stp>
        <tr r="C44" s="3"/>
      </tp>
      <tp t="s">
        <v>#N/A Requesting Data...3472365113</v>
        <stp/>
        <stp>BQL|4640509469711372185</stp>
        <tr r="BZ76" s="3"/>
      </tp>
      <tp t="s">
        <v>#N/A Requesting Data...1730919145</v>
        <stp/>
        <stp>BQL|6540546671504217713</stp>
        <tr r="S84" s="3"/>
      </tp>
      <tp t="s">
        <v>#N/A Requesting Data...3584133353</v>
        <stp/>
        <stp>BQL|2640246031240564452</stp>
        <tr r="BR73" s="3"/>
      </tp>
      <tp t="s">
        <v>#N/A Requesting Data...1950532783</v>
        <stp/>
        <stp>BQL|4652210442283340657</stp>
        <tr r="BZ69" s="3"/>
      </tp>
      <tp t="s">
        <v>#N/A Requesting Data...4051718374</v>
        <stp/>
        <stp>BQL|5215696542708806827</stp>
        <tr r="BY94" s="3"/>
      </tp>
      <tp t="s">
        <v>#N/A Requesting Data...3091244717</v>
        <stp/>
        <stp>BQL|7729260854476036164</stp>
        <tr r="Y22" s="3"/>
      </tp>
      <tp t="s">
        <v>#N/A Requesting Data...3947387866</v>
        <stp/>
        <stp>BQL|8708268406118412509</stp>
        <tr r="Z59" s="3"/>
      </tp>
      <tp t="s">
        <v>#N/A Requesting Data...4102185177</v>
        <stp/>
        <stp>BQL|8635890020724469182</stp>
        <tr r="C80" s="3"/>
      </tp>
      <tp t="s">
        <v>#N/A Requesting Data...2091058162</v>
        <stp/>
        <stp>BQL|5417260877897203046</stp>
        <tr r="CG31" s="3"/>
      </tp>
      <tp t="s">
        <v>#N/A Requesting Data...2028839585</v>
        <stp/>
        <stp>BQL|3425112147459792865</stp>
        <tr r="CM51" s="3"/>
      </tp>
      <tp t="s">
        <v>#N/A Requesting Data...3872689458</v>
        <stp/>
        <stp>BQL|7472774072225163523</stp>
        <tr r="Q42" s="3"/>
      </tp>
      <tp t="s">
        <v>#N/A Requesting Data...3335049329</v>
        <stp/>
        <stp>BQL|6217997782327967725</stp>
        <tr r="CG23" s="3"/>
      </tp>
      <tp t="s">
        <v>#N/A Requesting Data...3715923649</v>
        <stp/>
        <stp>BQL|4745520122664669036</stp>
        <tr r="CG61" s="3"/>
      </tp>
      <tp t="s">
        <v>#N/A Requesting Data...2900779313</v>
        <stp/>
        <stp>BQL|1894406074075614082</stp>
        <tr r="AS89" s="3"/>
      </tp>
      <tp t="s">
        <v>#N/A Requesting Data...3107207438</v>
        <stp/>
        <stp>BQL|1683460901611375305</stp>
        <tr r="Y60" s="3"/>
      </tp>
      <tp t="s">
        <v>#N/A Requesting Data...1798848860</v>
        <stp/>
        <stp>BQL|2276955715958372537</stp>
        <tr r="D71" s="3"/>
      </tp>
      <tp t="s">
        <v>#N/A Requesting Data...3303758580</v>
        <stp/>
        <stp>BQL|7495552800913517668</stp>
        <tr r="CF89" s="3"/>
        <tr r="CF95" s="3"/>
      </tp>
      <tp t="s">
        <v>#N/A Requesting Data...4226377526</v>
        <stp/>
        <stp>BQL|4233336831934464755</stp>
        <tr r="C76" s="3"/>
      </tp>
      <tp t="s">
        <v>#N/A Requesting Data...2457562066</v>
        <stp/>
        <stp>BQL|7141059523531659305</stp>
        <tr r="CO93" s="3"/>
      </tp>
      <tp t="s">
        <v>#N/A Requesting Data...3695723739</v>
        <stp/>
        <stp>BQL|4691310797050926981</stp>
        <tr r="R65" s="3"/>
      </tp>
      <tp t="s">
        <v>#N/A Requesting Data...2483098635</v>
        <stp/>
        <stp>BQL|5908492925502391674</stp>
        <tr r="CE71" s="3"/>
      </tp>
      <tp t="s">
        <v>#N/A Requesting Data...1506510446</v>
        <stp/>
        <stp>BQL|3646411265304622241</stp>
        <tr r="AS51" s="3"/>
      </tp>
      <tp t="s">
        <v>#N/A Requesting Data...3823671834</v>
        <stp/>
        <stp>BQL|2187338021653322702</stp>
        <tr r="CM81" s="3"/>
      </tp>
      <tp t="s">
        <v>#N/A Requesting Data...3817642021</v>
        <stp/>
        <stp>BQL|2904836817734497899</stp>
        <tr r="D42" s="3"/>
      </tp>
      <tp t="s">
        <v>#N/A Requesting Data...1522004264</v>
        <stp/>
        <stp>BQL|7870980956429619509</stp>
        <tr r="E95" s="3"/>
      </tp>
      <tp t="s">
        <v>#N/A Requesting Data...3485423062</v>
        <stp/>
        <stp>BQL|6818130373544583429</stp>
        <tr r="S59" s="3"/>
      </tp>
      <tp t="s">
        <v>#N/A Requesting Data...2352729724</v>
        <stp/>
        <stp>BQL|1909560526386457022</stp>
        <tr r="AM64" s="3"/>
      </tp>
      <tp t="s">
        <v>#N/A Requesting Data...2422264000</v>
        <stp/>
        <stp>BQL|4617006333772815522</stp>
        <tr r="BI63" s="3"/>
      </tp>
      <tp t="s">
        <v>#N/A Requesting Data...2473666264</v>
        <stp/>
        <stp>BQL|9570630381650846707</stp>
        <tr r="AM35" s="3"/>
      </tp>
      <tp t="s">
        <v>#N/A Requesting Data...3684776314</v>
        <stp/>
        <stp>BQL|2239886144046632874</stp>
        <tr r="AU39" s="3"/>
      </tp>
      <tp t="s">
        <v>#N/A Requesting Data...3380936702</v>
        <stp/>
        <stp>BQL|9879345787927179550</stp>
        <tr r="BX18" s="3"/>
      </tp>
      <tp t="s">
        <v>#N/A Requesting Data...2232932091</v>
        <stp/>
        <stp>BQL|4515259019336307154</stp>
        <tr r="BY14" s="3"/>
      </tp>
      <tp t="s">
        <v>#N/A Requesting Data...3504858763</v>
        <stp/>
        <stp>BQL|2342260245526946273</stp>
        <tr r="CG21" s="3"/>
      </tp>
      <tp t="s">
        <v>#N/A Requesting Data...3492171194</v>
        <stp/>
        <stp>BQL|2952692330256740197</stp>
        <tr r="CM48" s="3"/>
      </tp>
      <tp t="s">
        <v>#N/A Requesting Data...3196088382</v>
        <stp/>
        <stp>BQL|4951666758904000395</stp>
        <tr r="BR10" s="3"/>
      </tp>
      <tp t="s">
        <v>#N/A Requesting Data...4053353863</v>
        <stp/>
        <stp>BQL|1540706778108666967</stp>
        <tr r="BY35" s="3"/>
      </tp>
      <tp t="s">
        <v>#N/A Requesting Data...4083894664</v>
        <stp/>
        <stp>BQL|9970945116357781616</stp>
        <tr r="Y20" s="3"/>
      </tp>
      <tp t="s">
        <v>#N/A Requesting Data...2545665397</v>
        <stp/>
        <stp>BQL|7112479875011641585</stp>
        <tr r="BZ51" s="3"/>
      </tp>
      <tp t="s">
        <v>#N/A Requesting Data...2307224374</v>
        <stp/>
        <stp>BQL|2711077335983844200</stp>
        <tr r="Z68" s="3"/>
      </tp>
      <tp t="s">
        <v>#N/A Requesting Data...1974453484</v>
        <stp/>
        <stp>BQL|1599089115143769332</stp>
        <tr r="BZ35" s="3"/>
      </tp>
      <tp t="s">
        <v>#N/A Requesting Data...2263337876</v>
        <stp/>
        <stp>BQL|9934884139925088745</stp>
        <tr r="BJ59" s="3"/>
      </tp>
      <tp t="s">
        <v>#N/A Requesting Data...4190674571</v>
        <stp/>
        <stp>BQL|3348903093633488084</stp>
        <tr r="BR18" s="3"/>
      </tp>
      <tp t="s">
        <v>#N/A Requesting Data...1828067376</v>
        <stp/>
        <stp>BQL|8385484399481816466</stp>
        <tr r="BR43" s="3"/>
      </tp>
      <tp t="s">
        <v>#N/A Requesting Data...3535789857</v>
        <stp/>
        <stp>BQL|7437689290429199119</stp>
        <tr r="BR13" s="3"/>
      </tp>
      <tp t="s">
        <v>#N/A Requesting Data...4271569731</v>
        <stp/>
        <stp>BQL|6762406798352098934</stp>
        <tr r="AF22" s="3"/>
      </tp>
      <tp t="s">
        <v>#N/A Requesting Data...2991818773</v>
        <stp/>
        <stp>BQL|2769639939817477027</stp>
        <tr r="BX59" s="3"/>
      </tp>
      <tp t="s">
        <v>#N/A Requesting Data...4102896639</v>
        <stp/>
        <stp>BQL|2771581092146175871</stp>
        <tr r="R13" s="3"/>
      </tp>
      <tp t="s">
        <v>#N/A Requesting Data...3475563883</v>
        <stp/>
        <stp>BQL|9114685505977764808</stp>
        <tr r="AT53" s="3"/>
      </tp>
      <tp t="s">
        <v>#N/A Requesting Data...1574931188</v>
        <stp/>
        <stp>BQL|9725826738973207146</stp>
        <tr r="AM13" s="3"/>
      </tp>
      <tp t="s">
        <v>#N/A Requesting Data...2493919140</v>
        <stp/>
        <stp>BQL|1319619371050866005</stp>
        <tr r="CN28" s="3"/>
      </tp>
      <tp t="s">
        <v>#N/A Requesting Data...3074290255</v>
        <stp/>
        <stp>BQL|7829786408699208905</stp>
        <tr r="E67" s="3"/>
      </tp>
      <tp t="s">
        <v>#N/A Requesting Data...2794145873</v>
        <stp/>
        <stp>BQL|2139346368555546225</stp>
        <tr r="BI84" s="3"/>
      </tp>
      <tp t="s">
        <v>#N/A Requesting Data...1546644979</v>
        <stp/>
        <stp>BQL|1457462049750559145</stp>
        <tr r="X60" s="3"/>
      </tp>
      <tp t="s">
        <v>#N/A Requesting Data...2235602035</v>
        <stp/>
        <stp>BQL|4488791037571036102</stp>
        <tr r="Y7" s="3"/>
      </tp>
      <tp t="s">
        <v>#N/A Requesting Data...2130850311</v>
        <stp/>
        <stp>BQL|8370399886397267447</stp>
        <tr r="CN90" s="3"/>
      </tp>
      <tp t="s">
        <v>#N/A Requesting Data...1903767715</v>
        <stp/>
        <stp>BQL|8459697741323577903</stp>
        <tr r="BR37" s="3"/>
      </tp>
      <tp t="s">
        <v>#N/A Requesting Data...3119124343</v>
        <stp/>
        <stp>BQL|9876593902545909937</stp>
        <tr r="D35" s="3"/>
      </tp>
      <tp t="s">
        <v>#N/A Requesting Data...1603131912</v>
        <stp/>
        <stp>BQL|3526012755784131292</stp>
        <tr r="X5" s="3"/>
      </tp>
      <tp t="s">
        <v>#N/A Requesting Data...3529975695</v>
        <stp/>
        <stp>BQL|3550328919960792102</stp>
        <tr r="BR71" s="3"/>
      </tp>
      <tp t="s">
        <v>#N/A Requesting Data...4254422625</v>
        <stp/>
        <stp>BQL|3276298203008306921</stp>
        <tr r="CM61" s="3"/>
      </tp>
      <tp t="s">
        <v>#N/A Requesting Data...2232508060</v>
        <stp/>
        <stp>BQL|8791929965916107181</stp>
        <tr r="CN51" s="3"/>
      </tp>
      <tp t="s">
        <v>#N/A Requesting Data...3977476437</v>
        <stp/>
        <stp>BQL|4140768460392807767</stp>
        <tr r="Z83" s="3"/>
      </tp>
      <tp t="s">
        <v>#N/A Requesting Data...3177354525</v>
        <stp/>
        <stp>BQL|1493679265856826771</stp>
        <tr r="CT22" s="3"/>
      </tp>
      <tp t="s">
        <v>#N/A Requesting Data...3652210592</v>
        <stp/>
        <stp>BQL|6723467494818845342</stp>
        <tr r="D36" s="3"/>
      </tp>
      <tp t="s">
        <v>#N/A Requesting Data...3276658639</v>
        <stp/>
        <stp>BQL|3748100144227355198</stp>
        <tr r="CT20" s="3"/>
      </tp>
      <tp t="s">
        <v>#N/A Requesting Data...2200220205</v>
        <stp/>
        <stp>BQL|1544592204210754474</stp>
        <tr r="AE24" s="3"/>
      </tp>
      <tp t="s">
        <v>#N/A Requesting Data...3928428166</v>
        <stp/>
        <stp>BQL|5966891569063406852</stp>
        <tr r="CF27" s="3"/>
      </tp>
      <tp t="s">
        <v>#N/A Requesting Data...3622071387</v>
        <stp/>
        <stp>BQL|3597050767793836678</stp>
        <tr r="H78" s="7"/>
      </tp>
      <tp t="s">
        <v>#N/A Requesting Data...4180683710</v>
        <stp/>
        <stp>BQL|4919006151293205229</stp>
        <tr r="BJ65" s="3"/>
      </tp>
      <tp t="s">
        <v>#N/A Requesting Data...1543654427</v>
        <stp/>
        <stp>BQL|3813242733796598424</stp>
        <tr r="AS93" s="3"/>
      </tp>
      <tp t="s">
        <v>#N/A Requesting Data...3470825923</v>
        <stp/>
        <stp>BQL|4876916671988975297</stp>
        <tr r="AS41" s="3"/>
      </tp>
      <tp t="s">
        <v>#N/A Requesting Data...2125337143</v>
        <stp/>
        <stp>BQL|6163018788877198917</stp>
        <tr r="Q50" s="3"/>
      </tp>
      <tp t="s">
        <v>#N/A Requesting Data...3358144018</v>
        <stp/>
        <stp>BQL|3048322424555309724</stp>
        <tr r="AG35" s="3"/>
      </tp>
      <tp t="s">
        <v>#N/A Requesting Data...2816772318</v>
        <stp/>
        <stp>BQL|1546517521286411062</stp>
        <tr r="CG57" s="3"/>
      </tp>
      <tp t="s">
        <v>#N/A Requesting Data...3435360316</v>
        <stp/>
        <stp>BQL|5272159598334101991</stp>
        <tr r="AF11" s="3"/>
      </tp>
      <tp t="s">
        <v>#N/A Requesting Data...2145486767</v>
        <stp/>
        <stp>BQL|3309476981596676959</stp>
        <tr r="H29" s="7"/>
      </tp>
      <tp t="s">
        <v>#N/A Requesting Data...3686422031</v>
        <stp/>
        <stp>BQL|6553001068784814439</stp>
        <tr r="S28" s="3"/>
      </tp>
      <tp t="s">
        <v>#N/A Requesting Data...2163605381</v>
        <stp/>
        <stp>BQL|9501010193506862699</stp>
        <tr r="R34" s="3"/>
      </tp>
      <tp t="s">
        <v>#N/A Requesting Data...3860005844</v>
        <stp/>
        <stp>BQL|5193137982169511508</stp>
        <tr r="AE89" s="3"/>
        <tr r="AE95" s="3"/>
      </tp>
      <tp t="s">
        <v>#N/A Requesting Data...2567908406</v>
        <stp/>
        <stp>BQL|9088777887441023756</stp>
        <tr r="X54" s="3"/>
      </tp>
      <tp t="s">
        <v>#N/A Requesting Data...2529788534</v>
        <stp/>
        <stp>BQL|9086170445188543423</stp>
        <tr r="H38" s="7"/>
      </tp>
      <tp t="s">
        <v>#N/A Requesting Data...2087283690</v>
        <stp/>
        <stp>BQL|1285312616013672066</stp>
        <tr r="CG84" s="3"/>
      </tp>
      <tp t="s">
        <v>#N/A Requesting Data...1789568381</v>
        <stp/>
        <stp>BQL|8393047187272286264</stp>
        <tr r="BK45" s="3"/>
      </tp>
      <tp t="s">
        <v>#N/A Requesting Data...2385420489</v>
        <stp/>
        <stp>BQL|9653896158992492670</stp>
        <tr r="AF17" s="3"/>
      </tp>
      <tp t="s">
        <v>#N/A Requesting Data...3820915347</v>
        <stp/>
        <stp>BQL|9987568362693824919</stp>
        <tr r="AF48" s="3"/>
      </tp>
      <tp t="s">
        <v>#N/A Requesting Data...1639629345</v>
        <stp/>
        <stp>BQL|3698667071036159440</stp>
        <tr r="Y51" s="3"/>
      </tp>
      <tp t="s">
        <v>#N/A Requesting Data...2380374969</v>
        <stp/>
        <stp>BQL|5089193899518271563</stp>
        <tr r="AS80" s="3"/>
      </tp>
      <tp t="s">
        <v>#N/A Requesting Data...2117312111</v>
        <stp/>
        <stp>BQL|1293293151184064298</stp>
        <tr r="CN77" s="3"/>
      </tp>
      <tp t="s">
        <v>#N/A Requesting Data...2625293422</v>
        <stp/>
        <stp>BQL|4569553673626669061</stp>
        <tr r="Q14" s="3"/>
      </tp>
      <tp t="s">
        <v>#N/A Requesting Data...2715877211</v>
        <stp/>
        <stp>BQL|1389211865480151559</stp>
        <tr r="Y24" s="3"/>
      </tp>
      <tp t="s">
        <v>#N/A Requesting Data...1717275763</v>
        <stp/>
        <stp>BQL|1625760442631772361</stp>
        <tr r="AL39" s="3"/>
      </tp>
      <tp t="s">
        <v>#N/A Requesting Data...2211109678</v>
        <stp/>
        <stp>BQL|1806919635829951266</stp>
        <tr r="R67" s="3"/>
      </tp>
      <tp t="s">
        <v>#N/A Requesting Data...3313530264</v>
        <stp/>
        <stp>BQL|1666281771027899341</stp>
        <tr r="CN41" s="3"/>
      </tp>
      <tp t="s">
        <v>#N/A Requesting Data...3951369602</v>
        <stp/>
        <stp>BQL|2587182669231723404</stp>
        <tr r="CM50" s="3"/>
      </tp>
      <tp t="s">
        <v>#N/A Requesting Data...2142167124</v>
        <stp/>
        <stp>BQL|5314234327894546113</stp>
        <tr r="AL24" s="3"/>
      </tp>
      <tp t="s">
        <v>#N/A Requesting Data...2669551685</v>
        <stp/>
        <stp>BQL|9534625841262304973</stp>
        <tr r="S46" s="3"/>
      </tp>
      <tp t="s">
        <v>#N/A Requesting Data...2956017274</v>
        <stp/>
        <stp>BQL|4523860989016116290</stp>
        <tr r="CN80" s="3"/>
      </tp>
      <tp t="s">
        <v>#N/A Requesting Data...4024311787</v>
        <stp/>
        <stp>BQL|2540221005482778278</stp>
        <tr r="D46" s="3"/>
      </tp>
      <tp t="s">
        <v>#N/A Requesting Data...3651471345</v>
        <stp/>
        <stp>BQL|9749866531126401452</stp>
        <tr r="CO26" s="3"/>
      </tp>
      <tp t="s">
        <v>#N/A Requesting Data...3198538978</v>
        <stp/>
        <stp>BQL|3763420336540791452</stp>
        <tr r="CO40" s="3"/>
      </tp>
      <tp t="s">
        <v>#N/A Requesting Data...1640943998</v>
        <stp/>
        <stp>BQL|6892233660701853320</stp>
        <tr r="CF53" s="3"/>
      </tp>
      <tp t="s">
        <v>#N/A Requesting Data...1789952770</v>
        <stp/>
        <stp>BQL|2530186304133983014</stp>
        <tr r="BQ74" s="3"/>
      </tp>
      <tp t="s">
        <v>#N/A Requesting Data...3336180726</v>
        <stp/>
        <stp>BQL|7665007823862774735</stp>
        <tr r="AL35" s="3"/>
      </tp>
      <tp t="s">
        <v>#N/A Requesting Data...3157599718</v>
        <stp/>
        <stp>BQL|1155024478256874031</stp>
        <tr r="BY77" s="3"/>
      </tp>
      <tp t="s">
        <v>#N/A Requesting Data...1879999533</v>
        <stp/>
        <stp>BQL|5071362653580295378</stp>
        <tr r="R90" s="3"/>
      </tp>
      <tp t="s">
        <v>#N/A Requesting Data...2769369393</v>
        <stp/>
        <stp>BQL|7420758944971278576</stp>
        <tr r="S13" s="3"/>
      </tp>
      <tp t="s">
        <v>#N/A Requesting Data...2279808527</v>
        <stp/>
        <stp>BQL|9985393533260671952</stp>
        <tr r="AT12" s="3"/>
      </tp>
      <tp t="s">
        <v>#N/A Requesting Data...2391216511</v>
        <stp/>
        <stp>BQL|7529197997546409804</stp>
        <tr r="BX12" s="3"/>
      </tp>
      <tp t="s">
        <v>#N/A Requesting Data...2127248510</v>
        <stp/>
        <stp>BQL|6411978191132961549</stp>
        <tr r="E22" s="3"/>
      </tp>
      <tp t="s">
        <v>#N/A Requesting Data...3056370600</v>
        <stp/>
        <stp>BQL|4402949293166865349</stp>
        <tr r="BZ58" s="3"/>
      </tp>
      <tp t="s">
        <v>#N/A Requesting Data...2562037992</v>
        <stp/>
        <stp>BQL|4233590629354823654</stp>
        <tr r="CM40" s="3"/>
      </tp>
      <tp t="s">
        <v>#N/A Requesting Data...1547348840</v>
        <stp/>
        <stp>BQL|6044671305431818059</stp>
        <tr r="R74" s="3"/>
      </tp>
      <tp t="s">
        <v>#N/A Requesting Data...3174229994</v>
        <stp/>
        <stp>BQL|6878061056224457621</stp>
        <tr r="D26" s="3"/>
      </tp>
      <tp t="s">
        <v>#N/A Requesting Data...1745521851</v>
        <stp/>
        <stp>BQL|3324238160381764797</stp>
        <tr r="BX47" s="3"/>
      </tp>
      <tp t="s">
        <v>#N/A Requesting Data...1618159966</v>
        <stp/>
        <stp>BQL|8001540987060618485</stp>
        <tr r="BK64" s="3"/>
      </tp>
      <tp t="s">
        <v>#N/A Requesting Data...2748984847</v>
        <stp/>
        <stp>BQL|7462742276030279697</stp>
        <tr r="CN11" s="3"/>
      </tp>
      <tp t="s">
        <v>#N/A Requesting Data...3958111075</v>
        <stp/>
        <stp>BQL|2226289522086380561</stp>
        <tr r="CG13" s="3"/>
      </tp>
      <tp t="s">
        <v>#N/A Requesting Data...2414450416</v>
        <stp/>
        <stp>BQL|1341819992100984148</stp>
        <tr r="BZ33" s="3"/>
      </tp>
      <tp t="s">
        <v>#N/A Requesting Data...3722140844</v>
        <stp/>
        <stp>BQL|4781615969337452262</stp>
        <tr r="Z42" s="3"/>
      </tp>
      <tp t="s">
        <v>#N/A Requesting Data...1627118697</v>
        <stp/>
        <stp>BQL|2950368917441771026</stp>
        <tr r="Q44" s="3"/>
      </tp>
      <tp t="s">
        <v>#N/A Requesting Data...2226131090</v>
        <stp/>
        <stp>BQL|2927219430605336764</stp>
        <tr r="AT80" s="3"/>
      </tp>
      <tp t="s">
        <v>#N/A Requesting Data...2619362813</v>
        <stp/>
        <stp>BQL|8556380390720859393</stp>
        <tr r="AE11" s="3"/>
      </tp>
      <tp t="s">
        <v>#N/A Requesting Data...1769716012</v>
        <stp/>
        <stp>BQL|7018715704745871415</stp>
        <tr r="Y23" s="3"/>
      </tp>
      <tp t="s">
        <v>#N/A Requesting Data...2617939711</v>
        <stp/>
        <stp>BQL|8393965014960821154</stp>
        <tr r="BX88" s="3"/>
      </tp>
      <tp t="s">
        <v>#N/A Requesting Data...2811591126</v>
        <stp/>
        <stp>BQL|4198733812567557499</stp>
        <tr r="E71" s="3"/>
      </tp>
      <tp t="s">
        <v>#N/A Requesting Data...3535797532</v>
        <stp/>
        <stp>BQL|8182894622131786217</stp>
        <tr r="AE80" s="3"/>
      </tp>
      <tp t="s">
        <v>#N/A Requesting Data...4191633174</v>
        <stp/>
        <stp>BQL|2236993304588703232</stp>
        <tr r="BZ27" s="3"/>
      </tp>
      <tp t="s">
        <v>#N/A Requesting Data...3330165554</v>
        <stp/>
        <stp>BQL|6546582336825371432</stp>
        <tr r="BK52" s="3"/>
      </tp>
      <tp t="s">
        <v>#N/A Requesting Data...3469658991</v>
        <stp/>
        <stp>BQL|4321860338887271946</stp>
        <tr r="AS43" s="3"/>
      </tp>
      <tp t="s">
        <v>#N/A Requesting Data...2850248101</v>
        <stp/>
        <stp>BQL|1061750368786170761</stp>
        <tr r="AM77" s="3"/>
      </tp>
      <tp t="s">
        <v>#N/A Requesting Data...2091948515</v>
        <stp/>
        <stp>BQL|2117309826917541585</stp>
        <tr r="AM52" s="3"/>
      </tp>
      <tp t="s">
        <v>#N/A Requesting Data...3901209258</v>
        <stp/>
        <stp>BQL|3467123209037650433</stp>
        <tr r="CT58" s="3"/>
      </tp>
      <tp t="s">
        <v>#N/A Requesting Data...3367543827</v>
        <stp/>
        <stp>BQL|1042218439837366610</stp>
        <tr r="AE83" s="3"/>
      </tp>
      <tp t="s">
        <v>#N/A Requesting Data...2330486737</v>
        <stp/>
        <stp>BQL|1401238442892891470</stp>
        <tr r="BJ29" s="3"/>
      </tp>
      <tp t="s">
        <v>#N/A Requesting Data...4121024033</v>
        <stp/>
        <stp>BQL|1928768852447070548</stp>
        <tr r="BR27" s="3"/>
      </tp>
      <tp t="s">
        <v>#N/A Requesting Data...2906446641</v>
        <stp/>
        <stp>BQL|9213845210525742486</stp>
        <tr r="BZ37" s="3"/>
      </tp>
      <tp t="s">
        <v>#N/A Requesting Data...3419072516</v>
        <stp/>
        <stp>BQL|1871109043704434167</stp>
        <tr r="R37" s="3"/>
      </tp>
      <tp t="s">
        <v>#N/A Requesting Data...1742883309</v>
        <stp/>
        <stp>BQL|5953302979392906209</stp>
        <tr r="AU88" s="3"/>
      </tp>
      <tp t="s">
        <v>#N/A Requesting Data...2696866443</v>
        <stp/>
        <stp>BQL|2906709227731317741</stp>
        <tr r="C10" s="3"/>
      </tp>
      <tp t="s">
        <v>#N/A Requesting Data...2363782342</v>
        <stp/>
        <stp>BQL|7898719746040348542</stp>
        <tr r="CN7" s="3"/>
      </tp>
      <tp t="s">
        <v>#N/A Requesting Data...3780461232</v>
        <stp/>
        <stp>BQL|2753547708555755342</stp>
        <tr r="D85" s="3"/>
      </tp>
      <tp t="s">
        <v>#N/A Requesting Data...1678910962</v>
        <stp/>
        <stp>BQL|1040495481374946896</stp>
        <tr r="BP30" s="3"/>
      </tp>
      <tp t="s">
        <v>#N/A Requesting Data...2189863422</v>
        <stp/>
        <stp>BQL|1203654272960584187</stp>
        <tr r="BY58" s="3"/>
      </tp>
      <tp t="s">
        <v>#N/A Requesting Data...1935753577</v>
        <stp/>
        <stp>BQL|4663290567601734079</stp>
        <tr r="E52" s="3"/>
      </tp>
      <tp t="s">
        <v>#N/A Requesting Data...2889131808</v>
        <stp/>
        <stp>BQL|7525600739136609529</stp>
        <tr r="Z28" s="3"/>
      </tp>
      <tp t="s">
        <v>#N/A Requesting Data...1931228820</v>
        <stp/>
        <stp>BQL|3161142650684107230</stp>
        <tr r="BK5" s="3"/>
      </tp>
      <tp t="s">
        <v>#N/A Requesting Data...3214371246</v>
        <stp/>
        <stp>BQL|1996986290055525532</stp>
        <tr r="CM77" s="3"/>
      </tp>
      <tp t="s">
        <v>#N/A Requesting Data...3399584488</v>
        <stp/>
        <stp>BQL|7889198730736523220</stp>
        <tr r="CF60" s="3"/>
      </tp>
      <tp t="s">
        <v>#N/A Requesting Data...2263529623</v>
        <stp/>
        <stp>BQL|5707523491810598879</stp>
        <tr r="CT18" s="3"/>
      </tp>
      <tp t="s">
        <v>#N/A Requesting Data...1659176241</v>
        <stp/>
        <stp>BQL|7913869482314878209</stp>
        <tr r="CT69" s="3"/>
      </tp>
      <tp t="s">
        <v>#N/A Requesting Data...3642319833</v>
        <stp/>
        <stp>BQL|3216308172262473418</stp>
        <tr r="CU74" s="3"/>
      </tp>
      <tp t="s">
        <v>#N/A Requesting Data...1700815948</v>
        <stp/>
        <stp>BQL|4090652707070590325</stp>
        <tr r="E76" s="3"/>
      </tp>
      <tp t="s">
        <v>#N/A Requesting Data...1642774481</v>
        <stp/>
        <stp>BQL|4472719358734178399</stp>
        <tr r="CG90" s="3"/>
      </tp>
      <tp t="s">
        <v>#N/A Requesting Data...4249966526</v>
        <stp/>
        <stp>BQL|7933417433264794599</stp>
        <tr r="CE93" s="3"/>
      </tp>
      <tp t="s">
        <v>#N/A Requesting Data...3035457021</v>
        <stp/>
        <stp>BQL|6857965700436271892</stp>
        <tr r="E30" s="3"/>
      </tp>
      <tp t="s">
        <v>#N/A Requesting Data...3981521759</v>
        <stp/>
        <stp>BQL|8994242519352208839</stp>
        <tr r="CF26" s="3"/>
      </tp>
      <tp t="s">
        <v>#N/A Requesting Data...1971033073</v>
        <stp/>
        <stp>BQL|8003746219189966610</stp>
        <tr r="BJ33" s="3"/>
      </tp>
      <tp t="s">
        <v>#N/A Requesting Data...1948173438</v>
        <stp/>
        <stp>BQL|7514593803182276184</stp>
        <tr r="CN63" s="3"/>
      </tp>
      <tp t="s">
        <v>#N/A Requesting Data...3993397363</v>
        <stp/>
        <stp>BQL|1616653567381386129</stp>
        <tr r="R68" s="3"/>
      </tp>
      <tp t="s">
        <v>#N/A Requesting Data...2796262166</v>
        <stp/>
        <stp>BQL|3358771253799537973</stp>
        <tr r="BI89" s="3"/>
        <tr r="BI95" s="3"/>
      </tp>
      <tp t="s">
        <v>#N/A Requesting Data...2142726708</v>
        <stp/>
        <stp>BQL|5386413440345121165</stp>
        <tr r="BQ23" s="3"/>
      </tp>
      <tp t="s">
        <v>#N/A Requesting Data...2860658029</v>
        <stp/>
        <stp>BQL|8771608861551271816</stp>
        <tr r="CM53" s="3"/>
      </tp>
      <tp t="s">
        <v>#N/A Requesting Data...3442806938</v>
        <stp/>
        <stp>BQL|7032467665952310656</stp>
        <tr r="CM88" s="3"/>
      </tp>
      <tp t="s">
        <v>#N/A Requesting Data...1682635998</v>
        <stp/>
        <stp>BQL|8529288647696902979</stp>
        <tr r="AS15" s="3"/>
      </tp>
      <tp t="s">
        <v>#N/A Requesting Data...2726022216</v>
        <stp/>
        <stp>BQL|6509513918240908315</stp>
        <tr r="BY93" s="3"/>
      </tp>
      <tp t="s">
        <v>#N/A Requesting Data...2395455349</v>
        <stp/>
        <stp>BQL|6503442104442151104</stp>
        <tr r="BI73" s="3"/>
      </tp>
      <tp t="s">
        <v>#N/A Requesting Data...3561200387</v>
        <stp/>
        <stp>BQL|5777803295931083466</stp>
        <tr r="AE73" s="3"/>
      </tp>
      <tp t="s">
        <v>#N/A Requesting Data...2313963902</v>
        <stp/>
        <stp>BQL|2248676416917735305</stp>
        <tr r="BK28" s="3"/>
      </tp>
      <tp t="s">
        <v>#N/A Requesting Data...3668958532</v>
        <stp/>
        <stp>BQL|7322546457553697527</stp>
        <tr r="CU17" s="3"/>
      </tp>
      <tp t="s">
        <v>#N/A Requesting Data...2703642933</v>
        <stp/>
        <stp>BQL|8944867846910478596</stp>
        <tr r="R49" s="3"/>
      </tp>
      <tp t="s">
        <v>#N/A Requesting Data...4094089268</v>
        <stp/>
        <stp>BQL|3605808798226217580</stp>
        <tr r="H32" s="7"/>
      </tp>
      <tp t="s">
        <v>#N/A Requesting Data...2471695543</v>
        <stp/>
        <stp>BQL|7841409032854973506</stp>
        <tr r="BK81" s="3"/>
      </tp>
      <tp t="s">
        <v>#N/A Requesting Data...4245594197</v>
        <stp/>
        <stp>BQL|5863480549527358392</stp>
        <tr r="BZ23" s="3"/>
      </tp>
      <tp t="s">
        <v>#N/A Requesting Data...2527864779</v>
        <stp/>
        <stp>BQL|8966938586200894873</stp>
        <tr r="BP9" s="3"/>
      </tp>
      <tp t="s">
        <v>#N/A Requesting Data...3608419535</v>
        <stp/>
        <stp>BQL|1810560880568948540</stp>
        <tr r="AG43" s="3"/>
      </tp>
      <tp t="s">
        <v>#N/A Requesting Data...2810095949</v>
        <stp/>
        <stp>BQL|4187178657550322114</stp>
        <tr r="R41" s="3"/>
      </tp>
      <tp t="s">
        <v>#N/A Requesting Data...3738319317</v>
        <stp/>
        <stp>BQL|7580940683151275630</stp>
        <tr r="AU85" s="3"/>
      </tp>
      <tp t="s">
        <v>#N/A Requesting Data...2301808541</v>
        <stp/>
        <stp>BQL|8845290824019157079</stp>
        <tr r="AF93" s="3"/>
      </tp>
      <tp t="s">
        <v>#N/A Requesting Data...3305067095</v>
        <stp/>
        <stp>BQL|1425989898933513328</stp>
        <tr r="AN60" s="3"/>
      </tp>
      <tp t="s">
        <v>#N/A Requesting Data...2675653363</v>
        <stp/>
        <stp>BQL|9692809872483176474</stp>
        <tr r="D93" s="3"/>
      </tp>
      <tp t="s">
        <v>#N/A Requesting Data...3927098936</v>
        <stp/>
        <stp>BQL|1765926779489902773</stp>
        <tr r="CM12" s="3"/>
      </tp>
      <tp t="s">
        <v>#N/A Requesting Data...3760851395</v>
        <stp/>
        <stp>BQL|4699620808330739398</stp>
        <tr r="BJ63" s="3"/>
      </tp>
      <tp t="s">
        <v>#N/A Requesting Data...4080862469</v>
        <stp/>
        <stp>BQL|6205316243551062125</stp>
        <tr r="E18" s="3"/>
      </tp>
      <tp t="s">
        <v>#N/A Requesting Data...2073471820</v>
        <stp/>
        <stp>BQL|4533110897125954888</stp>
        <tr r="X34" s="3"/>
      </tp>
      <tp t="s">
        <v>#N/A Requesting Data...4058607358</v>
        <stp/>
        <stp>BQL|4033817866988292340</stp>
        <tr r="BQ7" s="3"/>
      </tp>
      <tp t="s">
        <v>#N/A Requesting Data...2234174258</v>
        <stp/>
        <stp>BQL|5584051660657239538</stp>
        <tr r="AU37" s="3"/>
      </tp>
      <tp t="s">
        <v>#N/A Requesting Data...1996785752</v>
        <stp/>
        <stp>BQL|6552296144694935504</stp>
        <tr r="AM21" s="3"/>
      </tp>
      <tp t="s">
        <v>#N/A Requesting Data...3620856084</v>
        <stp/>
        <stp>BQL|4228811087864415115</stp>
        <tr r="CO15" s="3"/>
      </tp>
      <tp t="s">
        <v>#N/A Requesting Data...3841476003</v>
        <stp/>
        <stp>BQL|1573705132087098363</stp>
        <tr r="AT44" s="3"/>
      </tp>
      <tp t="s">
        <v>#N/A Requesting Data...1919704095</v>
        <stp/>
        <stp>BQL|7080991283314262389</stp>
        <tr r="BQ88" s="3"/>
      </tp>
      <tp t="s">
        <v>#N/A Requesting Data...3624476407</v>
        <stp/>
        <stp>BQL|1104317383959666258</stp>
        <tr r="CG15" s="3"/>
      </tp>
      <tp t="s">
        <v>#N/A Requesting Data...1929714542</v>
        <stp/>
        <stp>BQL|3637956282277059411</stp>
        <tr r="CU28" s="3"/>
      </tp>
      <tp t="s">
        <v>#N/A Requesting Data...3635188186</v>
        <stp/>
        <stp>BQL|7992086167960269049</stp>
        <tr r="D68" s="3"/>
      </tp>
      <tp t="s">
        <v>#N/A Requesting Data...3621800540</v>
        <stp/>
        <stp>BQL|2307789470197208493</stp>
        <tr r="D94" s="3"/>
      </tp>
      <tp t="s">
        <v>#N/A Requesting Data...2615857128</v>
        <stp/>
        <stp>BQL|7004810380114425259</stp>
        <tr r="AE81" s="3"/>
      </tp>
      <tp t="s">
        <v>#N/A Requesting Data...3226625587</v>
        <stp/>
        <stp>BQL|12981443501508494</stp>
        <tr r="AF84" s="3"/>
      </tp>
      <tp t="s">
        <v>#N/A Requesting Data...3565839929</v>
        <stp/>
        <stp>BQL|77522349360633901</stp>
        <tr r="BZ85" s="3"/>
      </tp>
      <tp t="s">
        <v>#N/A Requesting Data...3348469418</v>
        <stp/>
        <stp>BQL|63816018323441260</stp>
        <tr r="BK46" s="3"/>
      </tp>
      <tp t="s">
        <v>#N/A Requesting Data...2206738802</v>
        <stp/>
        <stp>BQL|2209091316039513870</stp>
        <tr r="S73" s="3"/>
      </tp>
      <tp t="s">
        <v>#N/A Requesting Data...2353260990</v>
        <stp/>
        <stp>BQL|2655132538164593671</stp>
        <tr r="D44" s="3"/>
      </tp>
      <tp t="s">
        <v>#N/A Requesting Data...2626289729</v>
        <stp/>
        <stp>BQL|5573478574074003096</stp>
        <tr r="Q46" s="3"/>
      </tp>
      <tp t="s">
        <v>#N/A Requesting Data...3747167038</v>
        <stp/>
        <stp>BQL|9950527289512881455</stp>
        <tr r="CN68" s="3"/>
      </tp>
      <tp t="s">
        <v>#N/A Requesting Data...3946445412</v>
        <stp/>
        <stp>BQL|4270786012636190679</stp>
        <tr r="AS94" s="3"/>
      </tp>
      <tp t="s">
        <v>#N/A Requesting Data...2387721760</v>
        <stp/>
        <stp>BQL|7624662059016105063</stp>
        <tr r="BR19" s="3"/>
      </tp>
      <tp t="s">
        <v>#N/A Requesting Data...2615714992</v>
        <stp/>
        <stp>BQL|8657843625955058599</stp>
        <tr r="BR81" s="3"/>
      </tp>
      <tp t="s">
        <v>#N/A Requesting Data...2513879580</v>
        <stp/>
        <stp>BQL|4031077070021881010</stp>
        <tr r="CN8" s="3"/>
      </tp>
      <tp t="s">
        <v>#N/A Requesting Data...2546441427</v>
        <stp/>
        <stp>BQL|5483441058381513737</stp>
        <tr r="E49" s="3"/>
      </tp>
      <tp t="s">
        <v>#N/A Requesting Data...1955200501</v>
        <stp/>
        <stp>BQL|5896446455440415634</stp>
        <tr r="AL36" s="3"/>
      </tp>
      <tp t="s">
        <v>#N/A Requesting Data...1929712250</v>
        <stp/>
        <stp>BQL|6272250538244098115</stp>
        <tr r="CE85" s="3"/>
      </tp>
      <tp t="s">
        <v>#N/A Requesting Data...4246887059</v>
        <stp/>
        <stp>BQL|7836111731791089667</stp>
        <tr r="AS24" s="3"/>
      </tp>
      <tp t="s">
        <v>#N/A Requesting Data...2408674069</v>
        <stp/>
        <stp>BQL|7559574288348146066</stp>
        <tr r="Y52" s="3"/>
      </tp>
      <tp t="s">
        <v>#N/A Requesting Data...2432699855</v>
        <stp/>
        <stp>BQL|4620741643016982353</stp>
        <tr r="CF49" s="3"/>
      </tp>
      <tp t="s">
        <v>#N/A Requesting Data...3599804948</v>
        <stp/>
        <stp>BQL|8055557198632354421</stp>
        <tr r="CT40" s="3"/>
      </tp>
      <tp t="s">
        <v>#N/A Requesting Data...2629706380</v>
        <stp/>
        <stp>BQL|9075802578623147755</stp>
        <tr r="CF69" s="3"/>
      </tp>
      <tp t="s">
        <v>#N/A Requesting Data...2178607785</v>
        <stp/>
        <stp>BQL|6996057521802826499</stp>
        <tr r="S18" s="3"/>
      </tp>
      <tp t="s">
        <v>#N/A Requesting Data...3400360846</v>
        <stp/>
        <stp>BQL|9901148651747356836</stp>
        <tr r="BZ6" s="3"/>
      </tp>
      <tp t="s">
        <v>#N/A Requesting Data...1890535497</v>
        <stp/>
        <stp>BQL|9070352073257984836</stp>
        <tr r="CO7" s="3"/>
      </tp>
      <tp t="s">
        <v>#N/A Requesting Data...2479473335</v>
        <stp/>
        <stp>BQL|3081734664668800832</stp>
        <tr r="BJ73" s="3"/>
      </tp>
      <tp t="s">
        <v>#N/A Requesting Data...2874436484</v>
        <stp/>
        <stp>BQL|6602769744541024685</stp>
        <tr r="S24" s="3"/>
      </tp>
      <tp t="s">
        <v>#N/A Requesting Data...2050530663</v>
        <stp/>
        <stp>BQL|3264771964969819954</stp>
        <tr r="D65" s="3"/>
      </tp>
      <tp t="s">
        <v>#N/A Requesting Data...3687413421</v>
        <stp/>
        <stp>BQL|8815904762113106609</stp>
        <tr r="AE58" s="3"/>
      </tp>
      <tp t="s">
        <v>#N/A Requesting Data...4117170943</v>
        <stp/>
        <stp>BQL|1891031965982683735</stp>
        <tr r="AU40" s="3"/>
      </tp>
      <tp t="s">
        <v>#N/A Requesting Data...2264780160</v>
        <stp/>
        <stp>BQL|2983741302972354579</stp>
        <tr r="S29" s="3"/>
      </tp>
      <tp t="s">
        <v>#N/A Requesting Data...3071659393</v>
        <stp/>
        <stp>BQL|8414385914051796942</stp>
        <tr r="Z50" s="3"/>
      </tp>
      <tp t="s">
        <v>#N/A Requesting Data...3239984232</v>
        <stp/>
        <stp>BQL|8880563394410147605</stp>
        <tr r="AE44" s="3"/>
      </tp>
      <tp t="s">
        <v>#N/A Requesting Data...2205711828</v>
        <stp/>
        <stp>BQL|2857915057595592902</stp>
        <tr r="Q13" s="3"/>
      </tp>
      <tp t="s">
        <v>#N/A Requesting Data...3920079265</v>
        <stp/>
        <stp>BQL|4334952643822640984</stp>
        <tr r="AE27" s="3"/>
      </tp>
      <tp t="s">
        <v>#N/A Requesting Data...1756484292</v>
        <stp/>
        <stp>BQL|5973484953943116580</stp>
        <tr r="BZ67" s="3"/>
      </tp>
      <tp t="s">
        <v>#N/A Requesting Data...2410559469</v>
        <stp/>
        <stp>BQL|2731233057225811217</stp>
        <tr r="Z24" s="3"/>
      </tp>
      <tp t="s">
        <v>#N/A Requesting Data...3034202276</v>
        <stp/>
        <stp>BQL|7558158885909712581</stp>
        <tr r="D21" s="3"/>
      </tp>
      <tp t="s">
        <v>#N/A Requesting Data...2780639584</v>
        <stp/>
        <stp>BQL|6738372540286302592</stp>
        <tr r="BY6" s="3"/>
      </tp>
      <tp t="s">
        <v>#N/A Requesting Data...2114764253</v>
        <stp/>
        <stp>BQL|2843921915801630937</stp>
        <tr r="Z35" s="3"/>
      </tp>
      <tp t="s">
        <v>#N/A Requesting Data...2910959269</v>
        <stp/>
        <stp>BQL|5155491710312793056</stp>
        <tr r="R14" s="3"/>
      </tp>
      <tp t="s">
        <v>#N/A Requesting Data...3526415081</v>
        <stp/>
        <stp>BQL|7535194854456406768</stp>
        <tr r="BP65" s="3"/>
      </tp>
      <tp t="s">
        <v>#N/A Requesting Data...3780842739</v>
        <stp/>
        <stp>BQL|5070380104673158749</stp>
        <tr r="R52" s="3"/>
      </tp>
      <tp t="s">
        <v>#N/A Requesting Data...3814016096</v>
        <stp/>
        <stp>BQL|7745599763823783532</stp>
        <tr r="E60" s="3"/>
      </tp>
      <tp t="s">
        <v>#N/A Requesting Data...2970713955</v>
        <stp/>
        <stp>BQL|3275949960996900872</stp>
        <tr r="Z57" s="3"/>
      </tp>
      <tp t="s">
        <v>#N/A Requesting Data...2043103281</v>
        <stp/>
        <stp>BQL|8065735872188052294</stp>
        <tr r="X81" s="3"/>
      </tp>
      <tp t="s">
        <v>#N/A Requesting Data...3103113280</v>
        <stp/>
        <stp>BQL|5295017314306736083</stp>
        <tr r="BP89" s="3"/>
        <tr r="BP95" s="3"/>
      </tp>
      <tp t="s">
        <v>#N/A Requesting Data...2085463514</v>
        <stp/>
        <stp>BQL|6039368850526954477</stp>
        <tr r="BQ68" s="3"/>
      </tp>
      <tp t="s">
        <v>#N/A Requesting Data...1709747042</v>
        <stp/>
        <stp>BQL|1574515117962363582</stp>
        <tr r="CE81" s="3"/>
      </tp>
      <tp t="s">
        <v>#N/A Requesting Data...3311708783</v>
        <stp/>
        <stp>BQL|8595558038049956561</stp>
        <tr r="BR58" s="3"/>
      </tp>
      <tp t="s">
        <v>#N/A Requesting Data...3241276866</v>
        <stp/>
        <stp>BQL|3270676404432618507</stp>
        <tr r="CU37" s="3"/>
      </tp>
      <tp t="s">
        <v>#N/A Requesting Data...2664357056</v>
        <stp/>
        <stp>BQL|7503472201664302578</stp>
        <tr r="AS14" s="3"/>
      </tp>
      <tp t="s">
        <v>#N/A Requesting Data...3685022856</v>
        <stp/>
        <stp>BQL|4170699627186150494</stp>
        <tr r="D54" s="3"/>
      </tp>
      <tp t="s">
        <v>#N/A Requesting Data...1768780834</v>
        <stp/>
        <stp>BQL|4585964694964882284</stp>
        <tr r="AU30" s="3"/>
      </tp>
      <tp t="s">
        <v>#N/A Requesting Data...2226895441</v>
        <stp/>
        <stp>BQL|4114056909837805126</stp>
        <tr r="AS17" s="3"/>
      </tp>
      <tp t="s">
        <v>#N/A Requesting Data...2687407613</v>
        <stp/>
        <stp>BQL|4344949285982211563</stp>
        <tr r="AN53" s="3"/>
      </tp>
      <tp t="s">
        <v>#N/A Requesting Data...2493909264</v>
        <stp/>
        <stp>BQL|7655305945866377467</stp>
        <tr r="BK85" s="3"/>
      </tp>
      <tp t="s">
        <v>#N/A Requesting Data...4255099255</v>
        <stp/>
        <stp>BQL|6543979788653841644</stp>
        <tr r="CN40" s="3"/>
      </tp>
      <tp t="s">
        <v>#N/A Requesting Data...1729141511</v>
        <stp/>
        <stp>BQL|7141625331754259468</stp>
        <tr r="E58" s="3"/>
      </tp>
      <tp t="s">
        <v>#N/A Requesting Data...1819542270</v>
        <stp/>
        <stp>BQL|5852095254760113212</stp>
        <tr r="C83" s="3"/>
      </tp>
      <tp t="s">
        <v>#N/A Requesting Data...4270211051</v>
        <stp/>
        <stp>BQL|9827917850097413094</stp>
        <tr r="Y11" s="3"/>
      </tp>
      <tp t="s">
        <v>#N/A Requesting Data...3098827390</v>
        <stp/>
        <stp>BQL|7041493444563855615</stp>
        <tr r="CT65" s="3"/>
      </tp>
      <tp t="s">
        <v>#N/A Requesting Data...3387771205</v>
        <stp/>
        <stp>BQL|8828522238169760515</stp>
        <tr r="Y58" s="3"/>
      </tp>
      <tp t="s">
        <v>#N/A Requesting Data...2799627359</v>
        <stp/>
        <stp>BQL|1810601809856712320</stp>
        <tr r="CN13" s="3"/>
      </tp>
      <tp t="s">
        <v>#N/A Requesting Data...2476369671</v>
        <stp/>
        <stp>BQL|6945236869350935097</stp>
        <tr r="AG24" s="3"/>
      </tp>
      <tp t="s">
        <v>#N/A Requesting Data...3971568899</v>
        <stp/>
        <stp>BQL|1006171365785741162</stp>
        <tr r="CE40" s="3"/>
      </tp>
      <tp t="s">
        <v>#N/A Requesting Data...1751454300</v>
        <stp/>
        <stp>BQL|8145675795500065500</stp>
        <tr r="AU71" s="3"/>
      </tp>
      <tp t="s">
        <v>#N/A Requesting Data...2968092053</v>
        <stp/>
        <stp>BQL|7173718252705315220</stp>
        <tr r="AU60" s="3"/>
      </tp>
      <tp t="s">
        <v>#N/A Requesting Data...2690465180</v>
        <stp/>
        <stp>BQL|2495443573312814182</stp>
        <tr r="BY22" s="3"/>
      </tp>
      <tp t="s">
        <v>#N/A Requesting Data...1932632192</v>
        <stp/>
        <stp>BQL|8696655111279490441</stp>
        <tr r="X77" s="3"/>
      </tp>
      <tp t="s">
        <v>#N/A Requesting Data...3503174533</v>
        <stp/>
        <stp>BQL|4619723831644351643</stp>
        <tr r="BQ46" s="3"/>
      </tp>
      <tp t="s">
        <v>#N/A Requesting Data...2744826780</v>
        <stp/>
        <stp>BQL|6070785618114579676</stp>
        <tr r="BK68" s="3"/>
      </tp>
      <tp t="s">
        <v>#N/A Requesting Data...2633018125</v>
        <stp/>
        <stp>BQL|9125812770826661241</stp>
        <tr r="E50" s="3"/>
      </tp>
      <tp t="s">
        <v>#N/A Requesting Data...3099743685</v>
        <stp/>
        <stp>BQL|1292716200733779761</stp>
        <tr r="CU6" s="3"/>
      </tp>
      <tp t="s">
        <v>#N/A Requesting Data...2571977127</v>
        <stp/>
        <stp>BQL|3372105336157394442</stp>
        <tr r="BQ57" s="3"/>
      </tp>
      <tp t="s">
        <v>#N/A Requesting Data...2784959898</v>
        <stp/>
        <stp>BQL|9387806323056984782</stp>
        <tr r="D28" s="3"/>
      </tp>
      <tp t="s">
        <v>#N/A Requesting Data...3452593356</v>
        <stp/>
        <stp>BQL|6751202245655669750</stp>
        <tr r="CT8" s="3"/>
      </tp>
      <tp t="s">
        <v>#N/A Requesting Data...3723614505</v>
        <stp/>
        <stp>BQL|4584351930326946089</stp>
        <tr r="E35" s="3"/>
      </tp>
      <tp t="s">
        <v>#N/A Requesting Data...4100997502</v>
        <stp/>
        <stp>BQL|3654268546786439138</stp>
        <tr r="BP48" s="3"/>
      </tp>
      <tp t="s">
        <v>#N/A Requesting Data...2762590242</v>
        <stp/>
        <stp>BQL|4960482764314574010</stp>
        <tr r="CM23" s="3"/>
      </tp>
      <tp t="s">
        <v>#N/A Requesting Data...3101066349</v>
        <stp/>
        <stp>BQL|1259566033487408227</stp>
        <tr r="X36" s="3"/>
      </tp>
      <tp t="s">
        <v>#N/A Requesting Data...2273858516</v>
        <stp/>
        <stp>BQL|6001149475266032406</stp>
        <tr r="BZ10" s="3"/>
      </tp>
      <tp t="s">
        <v>#N/A Requesting Data...2531036312</v>
        <stp/>
        <stp>BQL|6386004152249316834</stp>
        <tr r="AN13" s="3"/>
      </tp>
      <tp t="s">
        <v>#N/A Requesting Data...2592194310</v>
        <stp/>
        <stp>BQL|7074835597301314574</stp>
        <tr r="AL51" s="3"/>
      </tp>
      <tp t="s">
        <v>#N/A Requesting Data...2248380689</v>
        <stp/>
        <stp>BQL|9988103461905050980</stp>
        <tr r="D20" s="3"/>
      </tp>
      <tp t="s">
        <v>#N/A Requesting Data...2478973738</v>
        <stp/>
        <stp>BQL|1272695679906538479</stp>
        <tr r="C29" s="3"/>
      </tp>
      <tp t="s">
        <v>#N/A Requesting Data...3852236941</v>
        <stp/>
        <stp>BQL|4387275376803618047</stp>
        <tr r="AN57" s="3"/>
      </tp>
      <tp t="s">
        <v>#N/A Requesting Data...3623844454</v>
        <stp/>
        <stp>BQL|1742947177059642429</stp>
        <tr r="CF90" s="3"/>
      </tp>
      <tp t="s">
        <v>#N/A Requesting Data...2481014429</v>
        <stp/>
        <stp>BQL|62881818422574081</stp>
        <tr r="AE45" s="3"/>
      </tp>
      <tp t="s">
        <v>#N/A Requesting Data...1920823902</v>
        <stp/>
        <stp>BQL|8818936312381215241</stp>
        <tr r="BZ21" s="3"/>
      </tp>
      <tp t="s">
        <v>#N/A Requesting Data...4118988844</v>
        <stp/>
        <stp>BQL|8037796843050628830</stp>
        <tr r="AM12" s="3"/>
      </tp>
      <tp t="s">
        <v>#N/A Requesting Data...3204440443</v>
        <stp/>
        <stp>BQL|7065047903095879101</stp>
        <tr r="AG5" s="3"/>
      </tp>
      <tp t="s">
        <v>#N/A Requesting Data...3903139111</v>
        <stp/>
        <stp>BQL|6165725328946501619</stp>
        <tr r="BZ44" s="3"/>
      </tp>
      <tp t="s">
        <v>#N/A Requesting Data...2848111633</v>
        <stp/>
        <stp>BQL|7532537549396950390</stp>
        <tr r="E23" s="3"/>
      </tp>
      <tp t="s">
        <v>#N/A Requesting Data...3410212063</v>
        <stp/>
        <stp>BQL|1855101347392786577</stp>
        <tr r="S65" s="3"/>
      </tp>
      <tp t="s">
        <v>#N/A Requesting Data...4288053939</v>
        <stp/>
        <stp>BQL|2281887284360137104</stp>
        <tr r="BJ43" s="3"/>
      </tp>
      <tp t="s">
        <v>#N/A Requesting Data...2113883626</v>
        <stp/>
        <stp>BQL|1516039274281926442</stp>
        <tr r="D63" s="3"/>
      </tp>
      <tp t="s">
        <v>#N/A Requesting Data...4173036344</v>
        <stp/>
        <stp>BQL|2578442474810289292</stp>
        <tr r="H31" s="7"/>
      </tp>
      <tp t="s">
        <v>#N/A Requesting Data...4157494889</v>
        <stp/>
        <stp>BQL|9207221040929901574</stp>
        <tr r="BQ8" s="3"/>
      </tp>
      <tp t="s">
        <v>#N/A Requesting Data...3489340319</v>
        <stp/>
        <stp>BQL|5385987884183222430</stp>
        <tr r="BK89" s="3"/>
        <tr r="BK95" s="3"/>
      </tp>
      <tp t="s">
        <v>#N/A Requesting Data...1803025219</v>
        <stp/>
        <stp>BQL|4588204848079622850</stp>
        <tr r="CM36" s="3"/>
      </tp>
      <tp t="s">
        <v>#N/A Requesting Data...1817448533</v>
        <stp/>
        <stp>BQL|8344541143999877320</stp>
        <tr r="AG65" s="3"/>
      </tp>
      <tp t="s">
        <v>#N/A Requesting Data...2718050075</v>
        <stp/>
        <stp>BQL|8483855612877923572</stp>
        <tr r="BQ89" s="3"/>
        <tr r="BQ95" s="3"/>
      </tp>
      <tp t="s">
        <v>#N/A Requesting Data...1854835143</v>
        <stp/>
        <stp>BQL|2103223256055951311</stp>
        <tr r="AG46" s="3"/>
      </tp>
      <tp t="s">
        <v>#N/A Requesting Data...2207656828</v>
        <stp/>
        <stp>BQL|4924700153536500321</stp>
        <tr r="BQ42" s="3"/>
      </tp>
      <tp t="s">
        <v>#N/A Requesting Data...1781538327</v>
        <stp/>
        <stp>BQL|3169459158193886297</stp>
        <tr r="AN58" s="3"/>
      </tp>
      <tp t="s">
        <v>#N/A Requesting Data...2150703368</v>
        <stp/>
        <stp>BQL|4936565171296622357</stp>
        <tr r="H91" s="7"/>
      </tp>
      <tp t="s">
        <v>#N/A Requesting Data...2917384776</v>
        <stp/>
        <stp>BQL|9635780178919356384</stp>
        <tr r="CF73" s="3"/>
      </tp>
      <tp t="s">
        <v>#N/A Requesting Data...2948243782</v>
        <stp/>
        <stp>BQL|9484132205088974367</stp>
        <tr r="CG89" s="3"/>
        <tr r="CG95" s="3"/>
      </tp>
      <tp t="s">
        <v>#N/A Requesting Data...2872767427</v>
        <stp/>
        <stp>BQL|6872110878306838551</stp>
        <tr r="BZ52" s="3"/>
      </tp>
      <tp t="s">
        <v>#N/A Requesting Data...3062767668</v>
        <stp/>
        <stp>BQL|2851757050653217033</stp>
        <tr r="C71" s="3"/>
      </tp>
      <tp t="s">
        <v>#N/A Requesting Data...3143319569</v>
        <stp/>
        <stp>BQL|2849616622715112067</stp>
        <tr r="Y63" s="3"/>
      </tp>
      <tp t="s">
        <v>#N/A Requesting Data...1929850261</v>
        <stp/>
        <stp>BQL|3702040847214085089</stp>
        <tr r="CO42" s="3"/>
      </tp>
      <tp t="s">
        <v>#N/A Requesting Data...4146508976</v>
        <stp/>
        <stp>BQL|5333180521780310558</stp>
        <tr r="CE34" s="3"/>
      </tp>
      <tp t="s">
        <v>#N/A Requesting Data...3882550959</v>
        <stp/>
        <stp>BQL|3175086495228780175</stp>
        <tr r="BZ22" s="3"/>
      </tp>
      <tp t="s">
        <v>#N/A Requesting Data...2029364113</v>
        <stp/>
        <stp>BQL|4053214633445046390</stp>
        <tr r="X8" s="3"/>
      </tp>
      <tp t="s">
        <v>#N/A Requesting Data...1801723365</v>
        <stp/>
        <stp>BQL|3695500964283010098</stp>
        <tr r="BY52" s="3"/>
      </tp>
      <tp t="s">
        <v>#N/A Requesting Data...3600821798</v>
        <stp/>
        <stp>BQL|1541602621634624290</stp>
        <tr r="BI30" s="3"/>
      </tp>
      <tp t="s">
        <v>#N/A Requesting Data...2996357707</v>
        <stp/>
        <stp>BQL|5144396204295487034</stp>
        <tr r="R76" s="3"/>
      </tp>
      <tp t="s">
        <v>#N/A Requesting Data...3514043818</v>
        <stp/>
        <stp>BQL|3481781913446024047</stp>
        <tr r="AL28" s="3"/>
      </tp>
      <tp t="s">
        <v>#N/A Requesting Data...2261725979</v>
        <stp/>
        <stp>BQL|3630795543991099263</stp>
        <tr r="R31" s="3"/>
      </tp>
      <tp t="s">
        <v>#N/A Requesting Data...4052660115</v>
        <stp/>
        <stp>BQL|3523274899443311825</stp>
        <tr r="BI65" s="3"/>
      </tp>
      <tp t="s">
        <v>#N/A Requesting Data...2869187477</v>
        <stp/>
        <stp>BQL|1865208946810619426</stp>
        <tr r="AU74" s="3"/>
      </tp>
      <tp t="s">
        <v>#N/A Requesting Data...2329449738</v>
        <stp/>
        <stp>BQL|8055534062429836136</stp>
        <tr r="BJ48" s="3"/>
      </tp>
      <tp t="s">
        <v>#N/A Requesting Data...4061030344</v>
        <stp/>
        <stp>BQL|5341791138516050489</stp>
        <tr r="AL61" s="3"/>
      </tp>
      <tp t="s">
        <v>#N/A Requesting Data...4244036719</v>
        <stp/>
        <stp>BQL|6380545309068709808</stp>
        <tr r="CO20" s="3"/>
      </tp>
      <tp t="s">
        <v>#N/A Requesting Data...2121067955</v>
        <stp/>
        <stp>BQL|6334060623702840577</stp>
        <tr r="AF80" s="3"/>
      </tp>
      <tp t="s">
        <v>#N/A Requesting Data...1820306863</v>
        <stp/>
        <stp>BQL|9856166580672310145</stp>
        <tr r="AE17" s="3"/>
      </tp>
      <tp t="s">
        <v>#N/A Requesting Data...2298359208</v>
        <stp/>
        <stp>BQL|1096861589534690604</stp>
        <tr r="CN50" s="3"/>
      </tp>
      <tp t="s">
        <v>#N/A Requesting Data...3119326298</v>
        <stp/>
        <stp>BQL|1603114023258869953</stp>
        <tr r="C51" s="3"/>
      </tp>
      <tp t="s">
        <v>#N/A Requesting Data...1787844037</v>
        <stp/>
        <stp>BQL|9189632567002477881</stp>
        <tr r="AT8" s="3"/>
      </tp>
      <tp t="s">
        <v>#N/A Requesting Data...4018110024</v>
        <stp/>
        <stp>BQL|5913633339821254280</stp>
        <tr r="AS9" s="3"/>
      </tp>
      <tp t="s">
        <v>#N/A Requesting Data...2735315430</v>
        <stp/>
        <stp>BQL|9853401990250488750</stp>
        <tr r="X37" s="3"/>
      </tp>
      <tp t="s">
        <v>#N/A Requesting Data...3287935671</v>
        <stp/>
        <stp>BQL|6199941526789911723</stp>
        <tr r="X31" s="3"/>
      </tp>
      <tp t="s">
        <v>#N/A Requesting Data...4204169057</v>
        <stp/>
        <stp>BQL|2657858880054908523</stp>
        <tr r="D59" s="3"/>
      </tp>
      <tp t="s">
        <v>#N/A Requesting Data...3572869507</v>
        <stp/>
        <stp>BQL|3029340248636968125</stp>
        <tr r="CO47" s="3"/>
      </tp>
      <tp t="s">
        <v>#N/A Requesting Data...2267282296</v>
        <stp/>
        <stp>BQL|4281025510930574624</stp>
        <tr r="AG7" s="3"/>
      </tp>
      <tp t="s">
        <v>#N/A Requesting Data...4029599432</v>
        <stp/>
        <stp>BQL|9401746181575340057</stp>
        <tr r="AL68" s="3"/>
      </tp>
      <tp t="s">
        <v>#N/A Requesting Data...3272970326</v>
        <stp/>
        <stp>BQL|6851551957740525581</stp>
        <tr r="AS40" s="3"/>
      </tp>
      <tp t="s">
        <v>#N/A Requesting Data...2896339675</v>
        <stp/>
        <stp>BQL|8223809185628533353</stp>
        <tr r="BR63" s="3"/>
      </tp>
      <tp t="s">
        <v>#N/A Requesting Data...2874119941</v>
        <stp/>
        <stp>BQL|3264018906359189939</stp>
        <tr r="AL73" s="3"/>
      </tp>
      <tp t="s">
        <v>#N/A Requesting Data...2670674654</v>
        <stp/>
        <stp>BQL|6431194263335182780</stp>
        <tr r="H7" s="7"/>
      </tp>
      <tp t="s">
        <v>#N/A Requesting Data...3549962628</v>
        <stp/>
        <stp>BQL|5713214410462673779</stp>
        <tr r="CG83" s="3"/>
      </tp>
      <tp t="s">
        <v>#N/A Requesting Data...2970810240</v>
        <stp/>
        <stp>BQL|9656418065379634135</stp>
        <tr r="CU50" s="3"/>
      </tp>
      <tp t="s">
        <v>#N/A Requesting Data...3240965346</v>
        <stp/>
        <stp>BQL|2651478657470354027</stp>
        <tr r="BX41" s="3"/>
      </tp>
      <tp t="s">
        <v>#N/A Requesting Data...2376621122</v>
        <stp/>
        <stp>BQL|3905658509211737752</stp>
        <tr r="BK55" s="3"/>
      </tp>
      <tp t="s">
        <v>#N/A Requesting Data...2154027616</v>
        <stp/>
        <stp>BQL|3560527264743287065</stp>
        <tr r="R29" s="3"/>
      </tp>
      <tp t="s">
        <v>#N/A Requesting Data...3661486742</v>
        <stp/>
        <stp>BQL|4398439701563008074</stp>
        <tr r="CE61" s="3"/>
      </tp>
      <tp t="s">
        <v>#N/A Requesting Data...3865240585</v>
        <stp/>
        <stp>BQL|7043316963757067640</stp>
        <tr r="AE88" s="3"/>
      </tp>
      <tp t="s">
        <v>#N/A Requesting Data...3893174544</v>
        <stp/>
        <stp>BQL|1370756675402432014</stp>
        <tr r="AT15" s="3"/>
      </tp>
      <tp t="s">
        <v>#N/A Requesting Data...3040676772</v>
        <stp/>
        <stp>BQL|2757383108330067211</stp>
        <tr r="C42" s="3"/>
      </tp>
      <tp t="s">
        <v>#N/A Requesting Data...3563812668</v>
        <stp/>
        <stp>BQL|6500070420531400608</stp>
        <tr r="CG10" s="3"/>
      </tp>
      <tp t="s">
        <v>#N/A Requesting Data...4000385602</v>
        <stp/>
        <stp>BQL|5329488285602924811</stp>
        <tr r="E80" s="3"/>
      </tp>
      <tp t="s">
        <v>#N/A Requesting Data...2331555145</v>
        <stp/>
        <stp>BQL|6228357911266641152</stp>
        <tr r="CM21" s="3"/>
      </tp>
      <tp t="s">
        <v>#N/A Requesting Data...2237250222</v>
        <stp/>
        <stp>BQL|1033979590240019228</stp>
        <tr r="BZ48" s="3"/>
      </tp>
      <tp t="s">
        <v>#N/A Requesting Data...2809717150</v>
        <stp/>
        <stp>BQL|5753347603657633237</stp>
        <tr r="AF39" s="3"/>
      </tp>
      <tp t="s">
        <v>#N/A Requesting Data...2499948783</v>
        <stp/>
        <stp>BQL|9386136366738182522</stp>
        <tr r="R80" s="3"/>
      </tp>
      <tp t="s">
        <v>#N/A Requesting Data...2327780832</v>
        <stp/>
        <stp>BQL|1306964369464100989</stp>
        <tr r="CU21" s="3"/>
      </tp>
      <tp t="s">
        <v>#N/A Requesting Data...2765121171</v>
        <stp/>
        <stp>BQL|9307882629699640905</stp>
        <tr r="S5" s="3"/>
      </tp>
      <tp t="s">
        <v>#N/A Requesting Data...2857896532</v>
        <stp/>
        <stp>BQL|6032967226476125852</stp>
        <tr r="D13" s="3"/>
      </tp>
      <tp t="s">
        <v>#N/A Requesting Data...3045431452</v>
        <stp/>
        <stp>BQL|1499608900425242123</stp>
        <tr r="BP73" s="3"/>
      </tp>
      <tp t="s">
        <v>#N/A Requesting Data...3316948815</v>
        <stp/>
        <stp>BQL|6227202333997635331</stp>
        <tr r="BR34" s="3"/>
      </tp>
      <tp t="s">
        <v>#N/A Requesting Data...3116681435</v>
        <stp/>
        <stp>BQL|1310407545867718555</stp>
        <tr r="CE41" s="3"/>
      </tp>
      <tp t="s">
        <v>#N/A Requesting Data...1988576753</v>
        <stp/>
        <stp>BQL|9445355536183614929</stp>
        <tr r="BP13" s="3"/>
      </tp>
      <tp t="s">
        <v>#N/A Requesting Data...2277565076</v>
        <stp/>
        <stp>BQL|1300839784624218656</stp>
        <tr r="D90" s="3"/>
      </tp>
      <tp t="s">
        <v>#N/A Requesting Data...4290348999</v>
        <stp/>
        <stp>BQL|1269911262445769841</stp>
        <tr r="Z9" s="3"/>
      </tp>
      <tp t="s">
        <v>#N/A Requesting Data...2368245225</v>
        <stp/>
        <stp>BQL|3036463955053310225</stp>
        <tr r="AM19" s="3"/>
      </tp>
      <tp t="s">
        <v>#N/A Requesting Data...2389920398</v>
        <stp/>
        <stp>BQL|4219017445327307477</stp>
        <tr r="BP94" s="3"/>
      </tp>
      <tp t="s">
        <v>#N/A Requesting Data...3143102429</v>
        <stp/>
        <stp>BQL|9490719869322992974</stp>
        <tr r="CM83" s="3"/>
      </tp>
      <tp t="s">
        <v>#N/A Requesting Data...3313375140</v>
        <stp/>
        <stp>BQL|2894030418850081010</stp>
        <tr r="R19" s="3"/>
      </tp>
      <tp t="s">
        <v>#N/A Requesting Data...3412453453</v>
        <stp/>
        <stp>BQL|5188654906924361438</stp>
        <tr r="AM10" s="3"/>
      </tp>
      <tp t="s">
        <v>#N/A Requesting Data...3072966777</v>
        <stp/>
        <stp>BQL|9791225202379557100</stp>
        <tr r="Q31" s="3"/>
      </tp>
      <tp t="s">
        <v>#N/A Requesting Data...2584127731</v>
        <stp/>
        <stp>BQL|5609878295753719421</stp>
        <tr r="CN71" s="3"/>
      </tp>
      <tp t="s">
        <v>#N/A Requesting Data...3729278108</v>
        <stp/>
        <stp>BQL|6123218554566225475</stp>
        <tr r="BQ65" s="3"/>
      </tp>
      <tp t="s">
        <v>#N/A Requesting Data...2788963971</v>
        <stp/>
        <stp>BQL|6540323857853403057</stp>
        <tr r="H92" s="7"/>
      </tp>
      <tp t="s">
        <v>#N/A Requesting Data...3491872782</v>
        <stp/>
        <stp>BQL|7902737230448374891</stp>
        <tr r="X6" s="3"/>
      </tp>
      <tp t="s">
        <v>#N/A Requesting Data...2643725253</v>
        <stp/>
        <stp>BQL|1311724317125792118</stp>
        <tr r="CT94" s="3"/>
      </tp>
      <tp t="s">
        <v>#N/A Requesting Data...2681484424</v>
        <stp/>
        <stp>BQL|4056962562289206163</stp>
        <tr r="BY73" s="3"/>
      </tp>
      <tp t="s">
        <v>#N/A Requesting Data...4014302117</v>
        <stp/>
        <stp>BQL|7451613188319534387</stp>
        <tr r="CM46" s="3"/>
      </tp>
      <tp t="s">
        <v>#N/A Requesting Data...2711475057</v>
        <stp/>
        <stp>BQL|6466425181090584929</stp>
        <tr r="BR8" s="3"/>
      </tp>
      <tp t="s">
        <v>#N/A Requesting Data...3896053963</v>
        <stp/>
        <stp>BQL|8566367566548336668</stp>
        <tr r="AU51" s="3"/>
      </tp>
      <tp t="s">
        <v>#N/A Requesting Data...2263829076</v>
        <stp/>
        <stp>BQL|3227621260531611169</stp>
        <tr r="AG10" s="3"/>
      </tp>
      <tp t="s">
        <v>#N/A Requesting Data...3967577049</v>
        <stp/>
        <stp>BQL|3718226912736293550</stp>
        <tr r="BK53" s="3"/>
      </tp>
      <tp t="s">
        <v>#N/A Requesting Data...3218041880</v>
        <stp/>
        <stp>BQL|5780887098762630513</stp>
        <tr r="BP63" s="3"/>
      </tp>
      <tp t="s">
        <v>#N/A Requesting Data...1987402816</v>
        <stp/>
        <stp>BQL|2595191644763105794</stp>
        <tr r="X74" s="3"/>
      </tp>
      <tp t="s">
        <v>#N/A Requesting Data...3478773279</v>
        <stp/>
        <stp>BQL|497005815487516382</stp>
        <tr r="CM35" s="3"/>
      </tp>
      <tp t="s">
        <v>#N/A Requesting Data...2324474499</v>
        <stp/>
        <stp>BQL|667414557301730581</stp>
        <tr r="CN17" s="3"/>
      </tp>
      <tp t="s">
        <v>#N/A Requesting Data...2250884765</v>
        <stp/>
        <stp>BQL|373950065663570997</stp>
        <tr r="CU90" s="3"/>
      </tp>
      <tp t="s">
        <v>#N/A Requesting Data...3126535337</v>
        <stp/>
        <stp>BQL|915355929272452609</stp>
        <tr r="CN57" s="3"/>
      </tp>
      <tp t="s">
        <v>#N/A Requesting Data...3897419990</v>
        <stp/>
        <stp>BQL|972826498453571777</stp>
        <tr r="BI39" s="3"/>
      </tp>
      <tp t="s">
        <v>#N/A Requesting Data...2104852707</v>
        <stp/>
        <stp>BQL|306869806208563546</stp>
        <tr r="Z45" s="3"/>
      </tp>
      <tp t="s">
        <v>#N/A Requesting Data...3530129957</v>
        <stp/>
        <stp>BQL|928205464337202732</stp>
        <tr r="BQ17" s="3"/>
      </tp>
      <tp t="s">
        <v>#N/A Requesting Data...3260807205</v>
        <stp/>
        <stp>BQL|845498580058911037</stp>
        <tr r="Q24" s="3"/>
      </tp>
      <tp t="s">
        <v>#N/A Requesting Data...2657770701</v>
        <stp/>
        <stp>BQL|376856377628157378</stp>
        <tr r="AS12" s="3"/>
      </tp>
      <tp t="s">
        <v>#N/A Requesting Data...3410640549</v>
        <stp/>
        <stp>BQL|605520104984799508</stp>
        <tr r="S68" s="3"/>
      </tp>
      <tp t="s">
        <v>#N/A Requesting Data...3145236861</v>
        <stp/>
        <stp>BQL|748451642521017505</stp>
        <tr r="BK61" s="3"/>
      </tp>
      <tp t="s">
        <v>#N/A Requesting Data...3173420865</v>
        <stp/>
        <stp>BQL|581639863124341072</stp>
        <tr r="CG47" s="3"/>
      </tp>
      <tp t="s">
        <v>#N/A Requesting Data...3463993935</v>
        <stp/>
        <stp>BQL|911814728458618644</stp>
        <tr r="C28" s="3"/>
      </tp>
      <tp t="s">
        <v>#N/A Requesting Data...3947796548</v>
        <stp/>
        <stp>BQL|470188620467400345</stp>
        <tr r="Y72" s="3"/>
      </tp>
      <tp t="s">
        <v>#N/A Requesting Data...2875916729</v>
        <stp/>
        <stp>BQL|393686189850524996</stp>
        <tr r="CU94" s="3"/>
      </tp>
      <tp t="s">
        <v>#N/A Requesting Data...4002337274</v>
        <stp/>
        <stp>BQL|765709706154956470</stp>
        <tr r="AU33" s="3"/>
      </tp>
      <tp t="s">
        <v>#N/A Requesting Data...3441533696</v>
        <stp/>
        <stp>BQL|645669660037278090</stp>
        <tr r="CE13" s="3"/>
      </tp>
      <tp t="s">
        <v>#N/A Requesting Data...2642401022</v>
        <stp/>
        <stp>BQL|152416934393135312</stp>
        <tr r="D12" s="3"/>
      </tp>
      <tp t="s">
        <v>#N/A Requesting Data...3740936304</v>
        <stp/>
        <stp>BQL|573077835727951390</stp>
        <tr r="BQ54" s="3"/>
      </tp>
      <tp t="s">
        <v>#N/A Requesting Data...2589489142</v>
        <stp/>
        <stp>BQL|865117848096445461</stp>
        <tr r="BP35" s="3"/>
      </tp>
      <tp t="s">
        <v>#N/A Requesting Data...4222440052</v>
        <stp/>
        <stp>BQL|883198786976399984</stp>
        <tr r="BR59" s="3"/>
      </tp>
      <tp t="s">
        <v>#N/A Requesting Data...2661796153</v>
        <stp/>
        <stp>BQL|657097200205508370</stp>
        <tr r="BZ7" s="3"/>
      </tp>
      <tp t="s">
        <v>#N/A Requesting Data...3836484281</v>
        <stp/>
        <stp>BQL|807775024050131308</stp>
        <tr r="AT65" s="3"/>
      </tp>
      <tp t="s">
        <v>#N/A Requesting Data...3897262180</v>
        <stp/>
        <stp>BQL|375705396901648998</stp>
        <tr r="E51" s="3"/>
      </tp>
      <tp t="s">
        <v>#N/A Requesting Data...2800375937</v>
        <stp/>
        <stp>BQL|757513521555008431</stp>
        <tr r="S42" s="3"/>
      </tp>
      <tp t="s">
        <v>#N/A Requesting Data...3568162963</v>
        <stp/>
        <stp>BQL|842106581889646690</stp>
        <tr r="BQ26" s="3"/>
      </tp>
      <tp t="s">
        <v>#N/A Requesting Data...1942376694</v>
        <stp/>
        <stp>BQL|345174850396241478</stp>
        <tr r="X43" s="3"/>
      </tp>
      <tp t="s">
        <v>#N/A Requesting Data...2370577903</v>
        <stp/>
        <stp>BQL|190495778827550242</stp>
        <tr r="AG36" s="3"/>
      </tp>
      <tp t="s">
        <v>#N/A Requesting Data...3762347533</v>
        <stp/>
        <stp>BQL|483736617906018634</stp>
        <tr r="H90" s="7"/>
      </tp>
      <tp t="s">
        <v>#N/A Requesting Data...2097015712</v>
        <stp/>
        <stp>BQL|644397340807225131</stp>
        <tr r="BX72" s="3"/>
      </tp>
      <tp t="s">
        <v>#N/A Requesting Data...3202218457</v>
        <stp/>
        <stp>BQL|708372461934186096</stp>
        <tr r="AS42" s="3"/>
      </tp>
      <tp t="s">
        <v>#N/A Requesting Data...3195735805</v>
        <stp/>
        <stp>BQL|659205966235712020</stp>
        <tr r="AM43" s="3"/>
      </tp>
      <tp t="s">
        <v>#N/A Requesting Data...2400416696</v>
        <stp/>
        <stp>BQL|148068844225237076</stp>
        <tr r="BJ64" s="3"/>
      </tp>
      <tp t="s">
        <v>#N/A Requesting Data...4053363713</v>
        <stp/>
        <stp>BQL|128525229032377483</stp>
        <tr r="AS37" s="3"/>
      </tp>
      <tp t="s">
        <v>#N/A Requesting Data...2685603905</v>
        <stp/>
        <stp>BQL|670823267928807793</stp>
        <tr r="BX6" s="3"/>
      </tp>
      <tp t="s">
        <v>#N/A Requesting Data...3013782758</v>
        <stp/>
        <stp>BQL|767066322777858480</stp>
        <tr r="BY49" s="3"/>
      </tp>
      <tp t="s">
        <v>#N/A Requesting Data...2204445633</v>
        <stp/>
        <stp>BQL|196517527230349780</stp>
        <tr r="AS67" s="3"/>
      </tp>
      <tp t="s">
        <v>#N/A Requesting Data...3354944806</v>
        <stp/>
        <stp>BQL|539485276673097069</stp>
        <tr r="CE42" s="3"/>
      </tp>
      <tp t="s">
        <v>#N/A Requesting Data...2593141474</v>
        <stp/>
        <stp>BQL|909746655187825585</stp>
        <tr r="D49" s="3"/>
      </tp>
      <tp t="s">
        <v>#N/A Requesting Data...3149250601</v>
        <stp/>
        <stp>BQL|894657856775074612</stp>
        <tr r="AG20" s="3"/>
      </tp>
      <tp t="s">
        <v>#N/A Requesting Data...3301083630</v>
        <stp/>
        <stp>BQL|613483943748017876</stp>
        <tr r="BI26" s="3"/>
      </tp>
      <tp t="s">
        <v>#N/A Requesting Data...2253630384</v>
        <stp/>
        <stp>BQL|222861130938986361</stp>
        <tr r="BX61" s="3"/>
      </tp>
      <tp t="s">
        <v>#N/A Requesting Data...2376193449</v>
        <stp/>
        <stp>BQL|613965192998341848</stp>
        <tr r="AM27" s="3"/>
      </tp>
      <tp t="s">
        <v>#N/A Requesting Data...2030357754</v>
        <stp/>
        <stp>BQL|984084276840744761</stp>
        <tr r="BZ14" s="3"/>
      </tp>
      <tp t="s">
        <v>#N/A Requesting Data...3847776128</v>
        <stp/>
        <stp>BQL|746207705033740156</stp>
        <tr r="CF35" s="3"/>
      </tp>
      <tp t="s">
        <v>#N/A Requesting Data...3929949988</v>
        <stp/>
        <stp>BQL|157519614047429310</stp>
        <tr r="CF77" s="3"/>
      </tp>
      <tp t="s">
        <v>#N/A Requesting Data...3881607580</v>
        <stp/>
        <stp>BQL|312910363277033833</stp>
        <tr r="BJ85" s="3"/>
      </tp>
      <tp t="s">
        <v>#N/A Requesting Data...3673675671</v>
        <stp/>
        <stp>BQL|175794443236855517</stp>
        <tr r="BI76" s="3"/>
      </tp>
      <tp t="s">
        <v>#N/A Requesting Data...3252766413</v>
        <stp/>
        <stp>BQL|371978790510999311</stp>
        <tr r="CT43" s="3"/>
      </tp>
      <tp t="s">
        <v>#N/A Requesting Data...2139600667</v>
        <stp/>
        <stp>BQL|949388068974429259</stp>
        <tr r="CO59" s="3"/>
      </tp>
      <tp t="s">
        <v>#N/A Requesting Data...3026743208</v>
        <stp/>
        <stp>BQL|159339231141909228</stp>
        <tr r="CT29" s="3"/>
      </tp>
      <tp t="s">
        <v>#N/A Requesting Data...4185495284</v>
        <stp/>
        <stp>BQL|926468661321768032</stp>
        <tr r="BJ10" s="3"/>
      </tp>
      <tp t="s">
        <v>#N/A Requesting Data...3159501013</v>
        <stp/>
        <stp>BQL|755361026390683245</stp>
        <tr r="Q23" s="3"/>
      </tp>
      <tp t="s">
        <v>#N/A Requesting Data...3677273375</v>
        <stp/>
        <stp>BQL|168361152612301737</stp>
        <tr r="BK20" s="3"/>
      </tp>
      <tp t="s">
        <v>#N/A Requesting Data...2955460032</v>
        <stp/>
        <stp>BQL|271016320746573717</stp>
        <tr r="BI94" s="3"/>
      </tp>
      <tp t="s">
        <v>#N/A Requesting Data...2308005943</v>
        <stp/>
        <stp>BQL|804031827575851437</stp>
        <tr r="D55" s="3"/>
      </tp>
      <tp t="s">
        <v>#N/A Requesting Data...2452763441</v>
        <stp/>
        <stp>BQL|700272272021771720</stp>
        <tr r="BK8" s="3"/>
      </tp>
      <tp t="s">
        <v>#N/A Requesting Data...1906096359</v>
        <stp/>
        <stp>BQL|223508855420382333</stp>
        <tr r="AN42" s="3"/>
      </tp>
      <tp t="s">
        <v>#N/A Requesting Data...3728395512</v>
        <stp/>
        <stp>BQL|970411549412080106</stp>
        <tr r="BP67" s="3"/>
      </tp>
      <tp t="s">
        <v>#N/A Requesting Data...2009099074</v>
        <stp/>
        <stp>BQL|901438426907788293</stp>
        <tr r="CU89" s="3"/>
        <tr r="CU95" s="3"/>
      </tp>
      <tp t="s">
        <v>#N/A Requesting Data...3506920866</v>
        <stp/>
        <stp>BQL|175499314611650784</stp>
        <tr r="BY41" s="3"/>
      </tp>
      <tp t="s">
        <v>#N/A Requesting Data...3456455463</v>
        <stp/>
        <stp>BQL|479243753771519557</stp>
        <tr r="AS47" s="3"/>
      </tp>
      <tp t="s">
        <v>#N/A Requesting Data...2294210430</v>
        <stp/>
        <stp>BQL|205455350216062445</stp>
        <tr r="BP26" s="3"/>
      </tp>
      <tp t="s">
        <v>#N/A Requesting Data...2586622967</v>
        <stp/>
        <stp>BQL|443132253260183690</stp>
        <tr r="AT35" s="3"/>
      </tp>
      <tp t="s">
        <v>#N/A Requesting Data...2723847513</v>
        <stp/>
        <stp>BQL|593906388355817689</stp>
        <tr r="CU40" s="3"/>
      </tp>
      <tp t="s">
        <v>#N/A Requesting Data...2782031990</v>
        <stp/>
        <stp>BQL|653361523114278746</stp>
        <tr r="AE93" s="3"/>
      </tp>
      <tp t="s">
        <v>#N/A Requesting Data...2554323923</v>
        <stp/>
        <stp>BQL|794197647460125786</stp>
        <tr r="CN12" s="3"/>
      </tp>
      <tp t="s">
        <v>#N/A Requesting Data...4217596369</v>
        <stp/>
        <stp>BQL|321078747123231518</stp>
        <tr r="CO58" s="3"/>
      </tp>
      <tp t="s">
        <v>#N/A Requesting Data...2978924331</v>
        <stp/>
        <stp>BQL|365764203664124156</stp>
        <tr r="BR60" s="3"/>
      </tp>
      <tp t="s">
        <v>#N/A Requesting Data...2907349926</v>
        <stp/>
        <stp>BQL|880092769561972529</stp>
        <tr r="H66" s="7"/>
      </tp>
      <tp t="s">
        <v>#N/A Requesting Data...3683585924</v>
        <stp/>
        <stp>BQL|615736984071943354</stp>
        <tr r="AT39" s="3"/>
      </tp>
      <tp t="s">
        <v>#N/A Requesting Data...3632150855</v>
        <stp/>
        <stp>BQL|524386305786858885</stp>
        <tr r="AM84" s="3"/>
      </tp>
      <tp t="s">
        <v>#N/A Requesting Data...3347236031</v>
        <stp/>
        <stp>BQL|302416342018840523</stp>
        <tr r="CF64" s="3"/>
      </tp>
      <tp t="s">
        <v>#N/A Requesting Data...3395042366</v>
        <stp/>
        <stp>BQL|162249185275615260</stp>
        <tr r="BP53" s="3"/>
      </tp>
      <tp t="s">
        <v>#N/A Requesting Data...2326850838</v>
        <stp/>
        <stp>BQL|676003384800121524</stp>
        <tr r="Q68" s="3"/>
      </tp>
      <tp t="s">
        <v>#N/A Requesting Data...3499257454</v>
        <stp/>
        <stp>BQL|357578130188517321</stp>
        <tr r="BQ94" s="3"/>
      </tp>
      <tp t="s">
        <v>#N/A Requesting Data...4020352608</v>
        <stp/>
        <stp>BQL|170724388295982715</stp>
        <tr r="E47" s="3"/>
      </tp>
      <tp t="s">
        <v>#N/A Requesting Data...4030953160</v>
        <stp/>
        <stp>BQL|939889081994813849</stp>
        <tr r="AE15" s="3"/>
      </tp>
      <tp t="s">
        <v>#N/A Requesting Data...3143321098</v>
        <stp/>
        <stp>BQL|526999444471288076</stp>
        <tr r="BI81" s="3"/>
      </tp>
      <tp t="s">
        <v>#N/A Requesting Data...3823240644</v>
        <stp/>
        <stp>BQL|704591199831976169</stp>
        <tr r="AL55" s="3"/>
      </tp>
      <tp t="s">
        <v>#N/A Requesting Data...3183556880</v>
        <stp/>
        <stp>BQL|670069192211737402</stp>
        <tr r="S88" s="3"/>
      </tp>
      <tp t="s">
        <v>#N/A Requesting Data...4208790849</v>
        <stp/>
        <stp>BQL|786733527388664134</stp>
        <tr r="BR47" s="3"/>
      </tp>
      <tp t="s">
        <v>#N/A Requesting Data...4119511938</v>
        <stp/>
        <stp>BQL|598968804755713062</stp>
        <tr r="BP46" s="3"/>
      </tp>
      <tp t="s">
        <v>#N/A Requesting Data...4030663806</v>
        <stp/>
        <stp>BQL|339556091906378632</stp>
        <tr r="BI71" s="3"/>
      </tp>
      <tp t="s">
        <v>#N/A Requesting Data...3433633111</v>
        <stp/>
        <stp>BQL|939597099635928576</stp>
        <tr r="AF44" s="3"/>
      </tp>
      <tp t="s">
        <v>#N/A Requesting Data...3178543100</v>
        <stp/>
        <stp>BQL|555974160344439746</stp>
        <tr r="BI60" s="3"/>
      </tp>
      <tp t="s">
        <v>#N/A Requesting Data...2066673419</v>
        <stp/>
        <stp>BQL|158884053526027478</stp>
        <tr r="CN72" s="3"/>
      </tp>
      <tp t="s">
        <v>#N/A Requesting Data...4075663057</v>
        <stp/>
        <stp>BQL|810467405449314215</stp>
        <tr r="AU45" s="3"/>
      </tp>
      <tp t="s">
        <v>#N/A Requesting Data...2730255093</v>
        <stp/>
        <stp>BQL|462764980121190177</stp>
        <tr r="H55" s="7"/>
      </tp>
      <tp t="s">
        <v>#N/A Requesting Data...2926980082</v>
        <stp/>
        <stp>BQL|257494220668751189</stp>
        <tr r="CT35" s="3"/>
      </tp>
      <tp t="s">
        <v>#N/A Requesting Data...3933916953</v>
        <stp/>
        <stp>BQL|355741702509174104</stp>
        <tr r="AT77" s="3"/>
      </tp>
      <tp t="s">
        <v>#N/A Requesting Data...3338892974</v>
        <stp/>
        <stp>BQL|708172851363712832</stp>
        <tr r="Z40" s="3"/>
      </tp>
      <tp t="s">
        <v>#N/A Requesting Data...2733769290</v>
        <stp/>
        <stp>BQL|158898277067164791</stp>
        <tr r="Q60" s="3"/>
      </tp>
      <tp t="s">
        <v>#N/A Requesting Data...3096678586</v>
        <stp/>
        <stp>BQL|271371938088675785</stp>
        <tr r="BI41" s="3"/>
      </tp>
      <tp t="s">
        <v>#N/A Requesting Data...3150839467</v>
        <stp/>
        <stp>BQL|940330873433402914</stp>
        <tr r="BK36" s="3"/>
      </tp>
      <tp t="s">
        <v>#N/A Requesting Data...3545638229</v>
        <stp/>
        <stp>BQL|701753504541271880</stp>
        <tr r="CG52" s="3"/>
      </tp>
      <tp t="s">
        <v>#N/A Requesting Data...3154151438</v>
        <stp/>
        <stp>BQL|780985953567002529</stp>
        <tr r="AG81" s="3"/>
      </tp>
      <tp t="s">
        <v>#N/A Requesting Data...3500276710</v>
        <stp/>
        <stp>BQL|142517545289851626</stp>
        <tr r="AE67" s="3"/>
      </tp>
      <tp t="s">
        <v>#N/A Requesting Data...4092942879</v>
        <stp/>
        <stp>BQL|759498505599172321</stp>
        <tr r="BJ60" s="3"/>
      </tp>
      <tp t="s">
        <v>#N/A Requesting Data...4274096334</v>
        <stp/>
        <stp>BQL|919326198651423505</stp>
        <tr r="H58" s="7"/>
      </tp>
      <tp t="s">
        <v>#N/A Requesting Data...4124779651</v>
        <stp/>
        <stp>BQL|983106663709831059</stp>
        <tr r="X49" s="3"/>
      </tp>
      <tp t="s">
        <v>#N/A Requesting Data...2651957372</v>
        <stp/>
        <stp>BQL|514997489591918906</stp>
        <tr r="BI20" s="3"/>
      </tp>
      <tp t="s">
        <v>#N/A Requesting Data...3043080685</v>
        <stp/>
        <stp>BQL|324172888661244153</stp>
        <tr r="BP84" s="3"/>
      </tp>
      <tp t="s">
        <v>#N/A Requesting Data...3450178166</v>
        <stp/>
        <stp>BQL|176960001089329909</stp>
        <tr r="AS35" s="3"/>
      </tp>
      <tp t="s">
        <v>#N/A Requesting Data...3835069503</v>
        <stp/>
        <stp>BQL|882229808609733222</stp>
        <tr r="X42" s="3"/>
      </tp>
      <tp t="s">
        <v>#N/A Requesting Data...2858642235</v>
        <stp/>
        <stp>BQL|427207820758161162</stp>
        <tr r="AL67" s="3"/>
      </tp>
      <tp t="s">
        <v>#N/A Requesting Data...2011635335</v>
        <stp/>
        <stp>BQL|956599529996563926</stp>
        <tr r="BP28" s="3"/>
      </tp>
      <tp t="s">
        <v>#N/A Requesting Data...3279465453</v>
        <stp/>
        <stp>BQL|833907305380781135</stp>
        <tr r="S45" s="3"/>
      </tp>
      <tp t="s">
        <v>#N/A Requesting Data...2756254053</v>
        <stp/>
        <stp>BQL|971805213928938997</stp>
        <tr r="AE35" s="3"/>
      </tp>
      <tp t="s">
        <v>#N/A Requesting Data...3717322320</v>
        <stp/>
        <stp>BQL|862867003786722617</stp>
        <tr r="AF63" s="3"/>
      </tp>
      <tp t="s">
        <v>#N/A Requesting Data...2598122443</v>
        <stp/>
        <stp>BQL|110306357008579659</stp>
        <tr r="C54" s="3"/>
      </tp>
      <tp t="s">
        <v>#N/A Requesting Data...4167050683</v>
        <stp/>
        <stp>BQL|924092636673840895</stp>
        <tr r="Y46" s="3"/>
      </tp>
      <tp t="s">
        <v>#N/A Requesting Data...2934185438</v>
        <stp/>
        <stp>BQL|548471321246813889</stp>
        <tr r="AT36" s="3"/>
      </tp>
      <tp t="s">
        <v>#N/A Requesting Data...3448509194</v>
        <stp/>
        <stp>BQL|699873663231156701</stp>
        <tr r="BK42" s="3"/>
      </tp>
      <tp t="s">
        <v>#N/A Requesting Data...3760677780</v>
        <stp/>
        <stp>BQL|865703928798268510</stp>
        <tr r="BJ57" s="3"/>
      </tp>
      <tp t="s">
        <v>#N/A Requesting Data...3595338187</v>
        <stp/>
        <stp>BQL|259496642693771824</stp>
        <tr r="CF93" s="3"/>
      </tp>
      <tp t="s">
        <v>#N/A Requesting Data...4145583666</v>
        <stp/>
        <stp>BQL|767007547428481792</stp>
        <tr r="BR61" s="3"/>
      </tp>
      <tp t="s">
        <v>#N/A Requesting Data...2757565785</v>
        <stp/>
        <stp>BQL|515316340029882526</stp>
        <tr r="BK18" s="3"/>
      </tp>
      <tp t="s">
        <v>#N/A Requesting Data...2256805636</v>
        <stp/>
        <stp>BQL|224431484124038310</stp>
        <tr r="AT41" s="3"/>
      </tp>
      <tp t="s">
        <v>#N/A Requesting Data...3946416360</v>
        <stp/>
        <stp>BQL|377117844236267835</stp>
        <tr r="E37" s="3"/>
      </tp>
      <tp t="s">
        <v>#N/A Requesting Data...3673682230</v>
        <stp/>
        <stp>BQL|158695585977245338</stp>
        <tr r="C47" s="3"/>
      </tp>
      <tp t="s">
        <v>#N/A Requesting Data...2281879892</v>
        <stp/>
        <stp>BQL|804678287615578123</stp>
        <tr r="BK27" s="3"/>
      </tp>
      <tp t="s">
        <v>#N/A Requesting Data...2299797013</v>
        <stp/>
        <stp>BQL|310722199174510055</stp>
        <tr r="AN21" s="3"/>
      </tp>
      <tp t="s">
        <v>#N/A Requesting Data...4179691546</v>
        <stp/>
        <stp>BQL|640849863277396386</stp>
        <tr r="H46" s="7"/>
      </tp>
      <tp t="s">
        <v>#N/A Requesting Data...3459875927</v>
        <stp/>
        <stp>BQL|525263699092729394</stp>
        <tr r="BJ30" s="3"/>
      </tp>
      <tp t="s">
        <v>#N/A Requesting Data...2976140395</v>
        <stp/>
        <stp>BQL|228690889101797539</stp>
        <tr r="AU14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7F303-3263-47FB-9EB9-F5F3608D3660}">
  <dimension ref="A1:V99"/>
  <sheetViews>
    <sheetView tabSelected="1" zoomScale="75" zoomScaleNormal="75" workbookViewId="0">
      <selection activeCell="Q19" sqref="Q19"/>
    </sheetView>
  </sheetViews>
  <sheetFormatPr baseColWidth="10" defaultRowHeight="15" x14ac:dyDescent="0.25"/>
  <cols>
    <col min="1" max="1" width="16.28515625" bestFit="1" customWidth="1"/>
    <col min="2" max="2" width="9.28515625" bestFit="1" customWidth="1"/>
    <col min="3" max="3" width="13.140625" bestFit="1" customWidth="1"/>
    <col min="4" max="4" width="10.5703125" bestFit="1" customWidth="1"/>
    <col min="5" max="5" width="12.140625" bestFit="1" customWidth="1"/>
    <col min="6" max="6" width="13.7109375" bestFit="1" customWidth="1"/>
    <col min="7" max="7" width="13.7109375" customWidth="1"/>
    <col min="8" max="8" width="13.28515625" bestFit="1" customWidth="1"/>
    <col min="9" max="9" width="16.140625" bestFit="1" customWidth="1"/>
    <col min="10" max="10" width="11.7109375" customWidth="1"/>
    <col min="11" max="11" width="12" customWidth="1"/>
    <col min="12" max="12" width="10.5703125" bestFit="1" customWidth="1"/>
    <col min="13" max="13" width="7" bestFit="1" customWidth="1"/>
    <col min="14" max="14" width="10" bestFit="1" customWidth="1"/>
    <col min="15" max="15" width="13.85546875" bestFit="1" customWidth="1"/>
    <col min="16" max="16" width="20.5703125" bestFit="1" customWidth="1"/>
    <col min="17" max="17" width="22.7109375" bestFit="1" customWidth="1"/>
    <col min="20" max="21" width="11.42578125" style="14"/>
  </cols>
  <sheetData>
    <row r="1" spans="1:22" x14ac:dyDescent="0.25">
      <c r="J1" s="2" t="s">
        <v>33</v>
      </c>
      <c r="K1" s="2" t="s">
        <v>33</v>
      </c>
      <c r="L1" t="s">
        <v>31</v>
      </c>
      <c r="M1" s="2" t="s">
        <v>32</v>
      </c>
      <c r="N1" s="2" t="s">
        <v>32</v>
      </c>
      <c r="O1" s="2" t="s">
        <v>33</v>
      </c>
      <c r="P1" s="2"/>
      <c r="Q1" t="s">
        <v>4</v>
      </c>
      <c r="S1" t="s">
        <v>13</v>
      </c>
    </row>
    <row r="2" spans="1:22" x14ac:dyDescent="0.25">
      <c r="A2" t="s">
        <v>0</v>
      </c>
      <c r="B2" s="51" t="s">
        <v>2</v>
      </c>
      <c r="C2" s="51"/>
      <c r="D2" s="51"/>
      <c r="E2" s="51"/>
      <c r="F2" s="51"/>
      <c r="G2" s="51"/>
      <c r="H2" s="51"/>
      <c r="I2" s="51" t="s">
        <v>28</v>
      </c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1"/>
    </row>
    <row r="3" spans="1:22" x14ac:dyDescent="0.25">
      <c r="B3" t="s">
        <v>12</v>
      </c>
      <c r="E3" s="51" t="s">
        <v>3</v>
      </c>
      <c r="F3" s="51"/>
      <c r="G3" s="51"/>
      <c r="H3" s="51"/>
      <c r="I3" s="1"/>
      <c r="J3" s="51" t="s">
        <v>29</v>
      </c>
      <c r="K3" s="51"/>
      <c r="N3" s="51" t="s">
        <v>5</v>
      </c>
      <c r="O3" s="51"/>
      <c r="P3" s="51"/>
    </row>
    <row r="4" spans="1:22" x14ac:dyDescent="0.25">
      <c r="A4" t="s">
        <v>1</v>
      </c>
      <c r="C4" t="s">
        <v>10</v>
      </c>
      <c r="D4" t="s">
        <v>11</v>
      </c>
      <c r="E4" t="s">
        <v>25</v>
      </c>
      <c r="F4" t="s">
        <v>26</v>
      </c>
      <c r="G4" t="s">
        <v>61</v>
      </c>
      <c r="H4" t="s">
        <v>27</v>
      </c>
      <c r="I4" t="s">
        <v>8</v>
      </c>
      <c r="J4" t="s">
        <v>60</v>
      </c>
      <c r="K4" t="s">
        <v>12</v>
      </c>
      <c r="L4" t="s">
        <v>11</v>
      </c>
      <c r="M4" t="s">
        <v>30</v>
      </c>
      <c r="N4" t="s">
        <v>7</v>
      </c>
      <c r="O4" t="s">
        <v>6</v>
      </c>
      <c r="P4" t="s">
        <v>168</v>
      </c>
      <c r="Q4" t="s">
        <v>9</v>
      </c>
      <c r="R4" t="s">
        <v>37</v>
      </c>
      <c r="S4" t="s">
        <v>34</v>
      </c>
      <c r="T4" s="14" t="s">
        <v>14</v>
      </c>
      <c r="V4" t="s">
        <v>62</v>
      </c>
    </row>
    <row r="5" spans="1:22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48" t="s">
        <v>211</v>
      </c>
      <c r="S5" s="15">
        <v>2</v>
      </c>
      <c r="T5" s="29"/>
    </row>
    <row r="6" spans="1:22" x14ac:dyDescent="0.25">
      <c r="A6" s="50">
        <v>100</v>
      </c>
      <c r="B6" s="50" t="s">
        <v>15</v>
      </c>
      <c r="C6" s="50">
        <v>0</v>
      </c>
      <c r="D6" s="50">
        <v>0</v>
      </c>
      <c r="E6" s="50">
        <v>32.49</v>
      </c>
      <c r="F6" s="50">
        <v>-3.92</v>
      </c>
      <c r="G6" s="50">
        <f>E6*(1+F6/100)</f>
        <v>31.216392000000003</v>
      </c>
      <c r="H6" s="50">
        <f>G6*$E$99/$G$99</f>
        <v>31.695328083299732</v>
      </c>
      <c r="I6" t="s">
        <v>214</v>
      </c>
      <c r="L6">
        <v>2</v>
      </c>
      <c r="M6">
        <v>0</v>
      </c>
      <c r="N6">
        <v>1</v>
      </c>
      <c r="O6">
        <f>FA!CX5</f>
        <v>1</v>
      </c>
      <c r="Q6">
        <v>0</v>
      </c>
      <c r="S6">
        <f t="shared" ref="S6:S16" si="0">IF(SUM(J6:P6)&lt;$S$5,0,SUM(J6:P6))</f>
        <v>4</v>
      </c>
      <c r="T6" s="14">
        <f t="shared" ref="T6:T16" si="1">$H$6*S6/SUM($S$6:$S$16)</f>
        <v>3.9619160104124664</v>
      </c>
    </row>
    <row r="7" spans="1:22" x14ac:dyDescent="0.25">
      <c r="A7" s="50"/>
      <c r="B7" s="50"/>
      <c r="C7" s="50"/>
      <c r="D7" s="50"/>
      <c r="E7" s="50"/>
      <c r="F7" s="50"/>
      <c r="G7" s="50"/>
      <c r="H7" s="50"/>
      <c r="I7" t="s">
        <v>191</v>
      </c>
      <c r="L7">
        <v>2</v>
      </c>
      <c r="N7">
        <v>1</v>
      </c>
      <c r="O7">
        <f>FA!CX6</f>
        <v>0</v>
      </c>
      <c r="Q7">
        <v>0</v>
      </c>
      <c r="S7">
        <f t="shared" si="0"/>
        <v>3</v>
      </c>
      <c r="T7" s="14">
        <f t="shared" si="1"/>
        <v>2.9714370078093499</v>
      </c>
      <c r="V7" t="s">
        <v>63</v>
      </c>
    </row>
    <row r="8" spans="1:22" x14ac:dyDescent="0.25">
      <c r="A8" s="50"/>
      <c r="B8" s="50"/>
      <c r="C8" s="50"/>
      <c r="D8" s="50"/>
      <c r="E8" s="50"/>
      <c r="F8" s="50"/>
      <c r="G8" s="50"/>
      <c r="H8" s="50"/>
      <c r="I8" t="s">
        <v>224</v>
      </c>
      <c r="L8">
        <v>2</v>
      </c>
      <c r="N8">
        <v>-1</v>
      </c>
      <c r="O8">
        <f>FA!CX7</f>
        <v>1</v>
      </c>
      <c r="Q8">
        <v>0</v>
      </c>
      <c r="S8">
        <f t="shared" si="0"/>
        <v>2</v>
      </c>
      <c r="T8" s="14">
        <f t="shared" si="1"/>
        <v>1.9809580052062332</v>
      </c>
    </row>
    <row r="9" spans="1:22" x14ac:dyDescent="0.25">
      <c r="A9" s="50"/>
      <c r="B9" s="50"/>
      <c r="C9" s="50"/>
      <c r="D9" s="50"/>
      <c r="E9" s="50"/>
      <c r="F9" s="50"/>
      <c r="G9" s="50"/>
      <c r="H9" s="50"/>
      <c r="I9" t="s">
        <v>225</v>
      </c>
      <c r="L9">
        <v>2</v>
      </c>
      <c r="N9">
        <v>1</v>
      </c>
      <c r="O9">
        <f>FA!CX8</f>
        <v>1</v>
      </c>
      <c r="Q9">
        <v>0</v>
      </c>
      <c r="S9">
        <f t="shared" si="0"/>
        <v>4</v>
      </c>
      <c r="T9" s="14">
        <f t="shared" si="1"/>
        <v>3.9619160104124664</v>
      </c>
    </row>
    <row r="10" spans="1:22" x14ac:dyDescent="0.25">
      <c r="A10" s="50"/>
      <c r="B10" s="50"/>
      <c r="C10" s="50"/>
      <c r="D10" s="50"/>
      <c r="E10" s="50"/>
      <c r="F10" s="50"/>
      <c r="G10" s="50"/>
      <c r="H10" s="50"/>
      <c r="I10" t="s">
        <v>228</v>
      </c>
      <c r="L10">
        <v>2</v>
      </c>
      <c r="N10">
        <v>1</v>
      </c>
      <c r="O10">
        <f>FA!CX9</f>
        <v>1</v>
      </c>
      <c r="Q10">
        <v>0</v>
      </c>
      <c r="S10">
        <f t="shared" si="0"/>
        <v>4</v>
      </c>
      <c r="T10" s="14">
        <f t="shared" si="1"/>
        <v>3.9619160104124664</v>
      </c>
    </row>
    <row r="11" spans="1:22" x14ac:dyDescent="0.25">
      <c r="A11" s="50"/>
      <c r="B11" s="50"/>
      <c r="C11" s="50"/>
      <c r="D11" s="50"/>
      <c r="E11" s="50"/>
      <c r="F11" s="50"/>
      <c r="G11" s="50"/>
      <c r="H11" s="50"/>
      <c r="I11" t="s">
        <v>45</v>
      </c>
      <c r="J11" t="s">
        <v>207</v>
      </c>
      <c r="N11">
        <v>-1</v>
      </c>
      <c r="O11">
        <f>FA!CX10</f>
        <v>2</v>
      </c>
      <c r="Q11">
        <v>-1</v>
      </c>
      <c r="S11">
        <f t="shared" si="0"/>
        <v>0</v>
      </c>
      <c r="T11" s="14">
        <f t="shared" si="1"/>
        <v>0</v>
      </c>
    </row>
    <row r="12" spans="1:22" x14ac:dyDescent="0.25">
      <c r="A12" s="50"/>
      <c r="B12" s="50"/>
      <c r="C12" s="50"/>
      <c r="D12" s="50"/>
      <c r="E12" s="50"/>
      <c r="F12" s="50"/>
      <c r="G12" s="50"/>
      <c r="H12" s="50"/>
      <c r="I12" t="s">
        <v>48</v>
      </c>
      <c r="J12">
        <v>2</v>
      </c>
      <c r="N12">
        <v>1</v>
      </c>
      <c r="O12">
        <f>FA!CX11</f>
        <v>2</v>
      </c>
      <c r="Q12">
        <v>-1</v>
      </c>
      <c r="S12">
        <f t="shared" si="0"/>
        <v>5</v>
      </c>
      <c r="T12" s="14">
        <f t="shared" si="1"/>
        <v>4.9523950130155834</v>
      </c>
    </row>
    <row r="13" spans="1:22" x14ac:dyDescent="0.25">
      <c r="A13" s="50"/>
      <c r="B13" s="50"/>
      <c r="C13" s="50"/>
      <c r="D13" s="50"/>
      <c r="E13" s="50"/>
      <c r="F13" s="50"/>
      <c r="G13" s="50"/>
      <c r="H13" s="50"/>
      <c r="I13" t="s">
        <v>49</v>
      </c>
      <c r="J13">
        <v>2</v>
      </c>
      <c r="N13">
        <v>0</v>
      </c>
      <c r="O13">
        <f>FA!CX12</f>
        <v>2</v>
      </c>
      <c r="Q13">
        <v>-1</v>
      </c>
      <c r="S13">
        <f t="shared" si="0"/>
        <v>4</v>
      </c>
      <c r="T13" s="14">
        <f t="shared" si="1"/>
        <v>3.9619160104124664</v>
      </c>
    </row>
    <row r="14" spans="1:22" x14ac:dyDescent="0.25">
      <c r="A14" s="50"/>
      <c r="B14" s="50"/>
      <c r="C14" s="50"/>
      <c r="D14" s="50"/>
      <c r="E14" s="50"/>
      <c r="F14" s="50"/>
      <c r="G14" s="50"/>
      <c r="H14" s="50"/>
      <c r="I14" t="s">
        <v>50</v>
      </c>
      <c r="J14">
        <v>0</v>
      </c>
      <c r="N14">
        <v>1</v>
      </c>
      <c r="O14">
        <f>FA!CX13</f>
        <v>1</v>
      </c>
      <c r="Q14">
        <v>1</v>
      </c>
      <c r="S14">
        <f t="shared" si="0"/>
        <v>2</v>
      </c>
      <c r="T14" s="14">
        <f t="shared" si="1"/>
        <v>1.9809580052062332</v>
      </c>
    </row>
    <row r="15" spans="1:22" x14ac:dyDescent="0.25">
      <c r="A15" s="50"/>
      <c r="B15" s="50"/>
      <c r="C15" s="50"/>
      <c r="D15" s="50"/>
      <c r="E15" s="50"/>
      <c r="F15" s="50"/>
      <c r="G15" s="50"/>
      <c r="H15" s="50"/>
      <c r="I15" t="s">
        <v>51</v>
      </c>
      <c r="J15" t="s">
        <v>207</v>
      </c>
      <c r="N15">
        <v>0</v>
      </c>
      <c r="O15">
        <f>FA!CX14</f>
        <v>2</v>
      </c>
      <c r="Q15">
        <v>-1</v>
      </c>
      <c r="S15">
        <f t="shared" si="0"/>
        <v>2</v>
      </c>
      <c r="T15" s="14">
        <f t="shared" si="1"/>
        <v>1.9809580052062332</v>
      </c>
    </row>
    <row r="16" spans="1:22" x14ac:dyDescent="0.25">
      <c r="A16" s="50"/>
      <c r="B16" s="50"/>
      <c r="C16" s="50"/>
      <c r="D16" s="50"/>
      <c r="E16" s="50"/>
      <c r="F16" s="50"/>
      <c r="G16" s="50"/>
      <c r="H16" s="50"/>
      <c r="I16" t="s">
        <v>52</v>
      </c>
      <c r="J16">
        <v>0</v>
      </c>
      <c r="N16">
        <v>1</v>
      </c>
      <c r="O16">
        <f>FA!CX15</f>
        <v>1</v>
      </c>
      <c r="Q16">
        <v>0</v>
      </c>
      <c r="S16">
        <f t="shared" si="0"/>
        <v>2</v>
      </c>
      <c r="T16" s="14">
        <f t="shared" si="1"/>
        <v>1.9809580052062332</v>
      </c>
      <c r="U16" s="49">
        <f>SUM(T6:T16)</f>
        <v>31.695328083299732</v>
      </c>
    </row>
    <row r="17" spans="1:21" x14ac:dyDescent="0.25">
      <c r="A17" s="5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48" t="s">
        <v>211</v>
      </c>
      <c r="S17" s="15">
        <v>4</v>
      </c>
      <c r="T17" s="29"/>
    </row>
    <row r="18" spans="1:21" x14ac:dyDescent="0.25">
      <c r="A18" s="50"/>
      <c r="B18" s="50" t="s">
        <v>17</v>
      </c>
      <c r="C18" s="50">
        <v>0</v>
      </c>
      <c r="D18" s="50">
        <v>0</v>
      </c>
      <c r="E18" s="50">
        <v>11.26</v>
      </c>
      <c r="F18" s="50">
        <v>-6.34</v>
      </c>
      <c r="G18" s="50">
        <f>E18*(1+F18/100)</f>
        <v>10.546116</v>
      </c>
      <c r="H18" s="50">
        <f>G18*$E$99/$G$99</f>
        <v>10.707919308052531</v>
      </c>
      <c r="I18" t="s">
        <v>176</v>
      </c>
      <c r="L18">
        <v>2</v>
      </c>
      <c r="N18">
        <v>0</v>
      </c>
      <c r="O18">
        <f>FA!CX17</f>
        <v>2</v>
      </c>
      <c r="Q18">
        <v>-2</v>
      </c>
      <c r="S18">
        <f>IF(SUM(J18:P18)&lt;$S$17,0,SUM(J18:P18))</f>
        <v>4</v>
      </c>
      <c r="T18" s="14">
        <f t="shared" ref="T18:T25" si="2">$H$18*S18/SUM($S$18:$S$25)</f>
        <v>5.3539596540262657</v>
      </c>
    </row>
    <row r="19" spans="1:21" x14ac:dyDescent="0.25">
      <c r="A19" s="50"/>
      <c r="B19" s="50"/>
      <c r="C19" s="50"/>
      <c r="D19" s="50"/>
      <c r="E19" s="50"/>
      <c r="F19" s="50"/>
      <c r="G19" s="50"/>
      <c r="H19" s="50"/>
      <c r="I19" t="s">
        <v>177</v>
      </c>
      <c r="L19">
        <v>2</v>
      </c>
      <c r="N19">
        <v>1</v>
      </c>
      <c r="O19">
        <f>FA!CX18</f>
        <v>0</v>
      </c>
      <c r="Q19">
        <v>0</v>
      </c>
      <c r="S19">
        <f t="shared" ref="S19:S25" si="3">IF(SUM(J19:P19)&lt;$S$17,0,SUM(J19:P19))</f>
        <v>0</v>
      </c>
      <c r="T19" s="14">
        <f t="shared" si="2"/>
        <v>0</v>
      </c>
    </row>
    <row r="20" spans="1:21" x14ac:dyDescent="0.25">
      <c r="A20" s="50"/>
      <c r="B20" s="50"/>
      <c r="C20" s="50"/>
      <c r="D20" s="50"/>
      <c r="E20" s="50"/>
      <c r="F20" s="50"/>
      <c r="G20" s="50"/>
      <c r="H20" s="50"/>
      <c r="I20" t="s">
        <v>179</v>
      </c>
      <c r="L20">
        <v>2</v>
      </c>
      <c r="N20">
        <v>0</v>
      </c>
      <c r="O20">
        <f>FA!CX19</f>
        <v>0</v>
      </c>
      <c r="Q20">
        <v>0</v>
      </c>
      <c r="S20">
        <f t="shared" si="3"/>
        <v>0</v>
      </c>
      <c r="T20" s="14">
        <f t="shared" si="2"/>
        <v>0</v>
      </c>
    </row>
    <row r="21" spans="1:21" x14ac:dyDescent="0.25">
      <c r="A21" s="50"/>
      <c r="B21" s="50"/>
      <c r="C21" s="50"/>
      <c r="D21" s="50"/>
      <c r="E21" s="50"/>
      <c r="F21" s="50"/>
      <c r="G21" s="50"/>
      <c r="H21" s="50"/>
      <c r="I21" t="s">
        <v>218</v>
      </c>
      <c r="L21">
        <v>2</v>
      </c>
      <c r="N21">
        <v>1</v>
      </c>
      <c r="O21">
        <f>FA!CX20</f>
        <v>1</v>
      </c>
      <c r="Q21">
        <v>0</v>
      </c>
      <c r="S21">
        <f t="shared" si="3"/>
        <v>4</v>
      </c>
      <c r="T21" s="14">
        <f t="shared" si="2"/>
        <v>5.3539596540262657</v>
      </c>
    </row>
    <row r="22" spans="1:21" x14ac:dyDescent="0.25">
      <c r="A22" s="50"/>
      <c r="B22" s="50"/>
      <c r="C22" s="50"/>
      <c r="D22" s="50"/>
      <c r="E22" s="50"/>
      <c r="F22" s="50"/>
      <c r="G22" s="50"/>
      <c r="H22" s="50"/>
      <c r="I22" t="s">
        <v>187</v>
      </c>
      <c r="L22">
        <v>2</v>
      </c>
      <c r="N22">
        <v>0</v>
      </c>
      <c r="O22">
        <f>FA!CX21</f>
        <v>1</v>
      </c>
      <c r="Q22">
        <v>0</v>
      </c>
      <c r="S22">
        <f t="shared" si="3"/>
        <v>0</v>
      </c>
      <c r="T22" s="14">
        <f t="shared" si="2"/>
        <v>0</v>
      </c>
    </row>
    <row r="23" spans="1:21" x14ac:dyDescent="0.25">
      <c r="A23" s="50"/>
      <c r="B23" s="50"/>
      <c r="C23" s="50"/>
      <c r="D23" s="50"/>
      <c r="E23" s="50"/>
      <c r="F23" s="50"/>
      <c r="G23" s="50"/>
      <c r="H23" s="50"/>
      <c r="I23" t="s">
        <v>226</v>
      </c>
      <c r="L23">
        <v>2</v>
      </c>
      <c r="N23">
        <v>1</v>
      </c>
      <c r="O23">
        <f>FA!CX22</f>
        <v>0</v>
      </c>
      <c r="Q23">
        <v>0</v>
      </c>
      <c r="S23">
        <f t="shared" si="3"/>
        <v>0</v>
      </c>
      <c r="T23" s="14">
        <f t="shared" si="2"/>
        <v>0</v>
      </c>
    </row>
    <row r="24" spans="1:21" x14ac:dyDescent="0.25">
      <c r="A24" s="50"/>
      <c r="B24" s="50"/>
      <c r="C24" s="50"/>
      <c r="D24" s="50"/>
      <c r="E24" s="50"/>
      <c r="F24" s="50"/>
      <c r="G24" s="50"/>
      <c r="H24" s="50"/>
      <c r="I24" t="s">
        <v>229</v>
      </c>
      <c r="N24">
        <v>1</v>
      </c>
      <c r="O24">
        <f>FA!CX23</f>
        <v>1</v>
      </c>
      <c r="Q24">
        <v>0</v>
      </c>
      <c r="S24">
        <f t="shared" si="3"/>
        <v>0</v>
      </c>
      <c r="T24" s="14">
        <f t="shared" si="2"/>
        <v>0</v>
      </c>
    </row>
    <row r="25" spans="1:21" x14ac:dyDescent="0.25">
      <c r="A25" s="50"/>
      <c r="B25" s="50"/>
      <c r="C25" s="50"/>
      <c r="D25" s="50"/>
      <c r="E25" s="50"/>
      <c r="F25" s="50"/>
      <c r="G25" s="50"/>
      <c r="H25" s="50"/>
      <c r="I25" t="s">
        <v>59</v>
      </c>
      <c r="J25">
        <v>2</v>
      </c>
      <c r="L25">
        <v>2</v>
      </c>
      <c r="N25">
        <v>1</v>
      </c>
      <c r="O25">
        <f>FA!CX24</f>
        <v>-2</v>
      </c>
      <c r="Q25">
        <v>1</v>
      </c>
      <c r="S25">
        <f t="shared" si="3"/>
        <v>0</v>
      </c>
      <c r="T25" s="14">
        <f t="shared" si="2"/>
        <v>0</v>
      </c>
      <c r="U25" s="49">
        <f>SUM(T18:T25)</f>
        <v>10.707919308052531</v>
      </c>
    </row>
    <row r="26" spans="1:21" x14ac:dyDescent="0.25">
      <c r="A26" s="50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48" t="s">
        <v>211</v>
      </c>
      <c r="S26" s="15">
        <v>2</v>
      </c>
      <c r="T26" s="29"/>
    </row>
    <row r="27" spans="1:21" x14ac:dyDescent="0.25">
      <c r="A27" s="50"/>
      <c r="B27" s="50" t="s">
        <v>18</v>
      </c>
      <c r="C27" s="50">
        <v>0</v>
      </c>
      <c r="D27" s="50">
        <v>0</v>
      </c>
      <c r="E27" s="50">
        <v>10.09</v>
      </c>
      <c r="F27" s="50">
        <v>4.25</v>
      </c>
      <c r="G27" s="50">
        <f>E27*(1+F27/100)</f>
        <v>10.518825</v>
      </c>
      <c r="H27" s="50">
        <f>G27*$E$99/$G$99</f>
        <v>10.680209597118568</v>
      </c>
      <c r="I27" t="s">
        <v>217</v>
      </c>
      <c r="L27">
        <v>2</v>
      </c>
      <c r="M27">
        <v>1</v>
      </c>
      <c r="N27">
        <v>1</v>
      </c>
      <c r="O27">
        <f>FA!CX26</f>
        <v>2</v>
      </c>
      <c r="Q27">
        <v>0</v>
      </c>
      <c r="S27">
        <f>IF(SUM(J27:P27)&lt;$S$26,0,SUM(J27:P27))</f>
        <v>6</v>
      </c>
      <c r="T27" s="14">
        <f t="shared" ref="T27:T32" si="4">$H$27*S27/SUM($S$27:$S$32)</f>
        <v>3.5600698657061889</v>
      </c>
    </row>
    <row r="28" spans="1:21" x14ac:dyDescent="0.25">
      <c r="A28" s="50"/>
      <c r="B28" s="50"/>
      <c r="C28" s="50"/>
      <c r="D28" s="50"/>
      <c r="E28" s="50"/>
      <c r="F28" s="50"/>
      <c r="G28" s="50"/>
      <c r="H28" s="50"/>
      <c r="I28" t="s">
        <v>186</v>
      </c>
      <c r="L28">
        <v>2</v>
      </c>
      <c r="M28">
        <v>1</v>
      </c>
      <c r="N28">
        <v>0</v>
      </c>
      <c r="O28">
        <f>FA!CX27</f>
        <v>1</v>
      </c>
      <c r="Q28">
        <v>0</v>
      </c>
      <c r="S28">
        <f t="shared" ref="S28:S32" si="5">IF(SUM(J28:P28)&lt;$S$26,0,SUM(J28:P28))</f>
        <v>4</v>
      </c>
      <c r="T28" s="14">
        <f t="shared" si="4"/>
        <v>2.3733799104707929</v>
      </c>
    </row>
    <row r="29" spans="1:21" x14ac:dyDescent="0.25">
      <c r="A29" s="50"/>
      <c r="B29" s="50"/>
      <c r="C29" s="50"/>
      <c r="D29" s="50"/>
      <c r="E29" s="50"/>
      <c r="F29" s="50"/>
      <c r="G29" s="50"/>
      <c r="H29" s="50"/>
      <c r="I29" t="s">
        <v>220</v>
      </c>
      <c r="L29">
        <v>2</v>
      </c>
      <c r="M29">
        <v>1</v>
      </c>
      <c r="N29">
        <v>1</v>
      </c>
      <c r="O29">
        <f>FA!CX28</f>
        <v>-2</v>
      </c>
      <c r="S29">
        <f t="shared" si="5"/>
        <v>2</v>
      </c>
      <c r="T29" s="14">
        <f t="shared" si="4"/>
        <v>1.1866899552353964</v>
      </c>
    </row>
    <row r="30" spans="1:21" x14ac:dyDescent="0.25">
      <c r="A30" s="50"/>
      <c r="B30" s="50"/>
      <c r="C30" s="50"/>
      <c r="D30" s="50"/>
      <c r="E30" s="50"/>
      <c r="F30" s="50"/>
      <c r="G30" s="50"/>
      <c r="H30" s="50"/>
      <c r="I30" t="s">
        <v>195</v>
      </c>
      <c r="L30">
        <v>2</v>
      </c>
      <c r="M30">
        <v>1</v>
      </c>
      <c r="N30">
        <v>1</v>
      </c>
      <c r="O30">
        <f>FA!CX29</f>
        <v>0</v>
      </c>
      <c r="Q30">
        <v>0</v>
      </c>
      <c r="S30">
        <f t="shared" si="5"/>
        <v>4</v>
      </c>
      <c r="T30" s="14">
        <f t="shared" si="4"/>
        <v>2.3733799104707929</v>
      </c>
    </row>
    <row r="31" spans="1:21" x14ac:dyDescent="0.25">
      <c r="A31" s="50"/>
      <c r="B31" s="50"/>
      <c r="C31" s="50"/>
      <c r="D31" s="50"/>
      <c r="E31" s="50"/>
      <c r="F31" s="50"/>
      <c r="G31" s="50"/>
      <c r="H31" s="50"/>
      <c r="I31" t="s">
        <v>58</v>
      </c>
      <c r="J31">
        <v>1</v>
      </c>
      <c r="M31">
        <v>1</v>
      </c>
      <c r="N31">
        <v>0</v>
      </c>
      <c r="O31">
        <f>FA!CX30</f>
        <v>-2</v>
      </c>
      <c r="Q31">
        <v>0</v>
      </c>
      <c r="S31">
        <f t="shared" si="5"/>
        <v>0</v>
      </c>
      <c r="T31" s="14">
        <f t="shared" si="4"/>
        <v>0</v>
      </c>
    </row>
    <row r="32" spans="1:21" x14ac:dyDescent="0.25">
      <c r="A32" s="50"/>
      <c r="B32" s="50"/>
      <c r="C32" s="50"/>
      <c r="D32" s="50"/>
      <c r="E32" s="50"/>
      <c r="F32" s="50"/>
      <c r="G32" s="50"/>
      <c r="H32" s="50"/>
      <c r="I32" t="s">
        <v>205</v>
      </c>
      <c r="J32">
        <v>-1</v>
      </c>
      <c r="M32">
        <v>1</v>
      </c>
      <c r="N32">
        <v>0</v>
      </c>
      <c r="O32">
        <f>FA!CX31</f>
        <v>2</v>
      </c>
      <c r="Q32">
        <v>0</v>
      </c>
      <c r="S32">
        <f t="shared" si="5"/>
        <v>2</v>
      </c>
      <c r="T32" s="14">
        <f t="shared" si="4"/>
        <v>1.1866899552353964</v>
      </c>
      <c r="U32" s="49">
        <f>SUM(T27:T32)</f>
        <v>10.680209597118568</v>
      </c>
    </row>
    <row r="33" spans="1:21" x14ac:dyDescent="0.25">
      <c r="A33" s="50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48" t="s">
        <v>211</v>
      </c>
      <c r="S33" s="15">
        <v>0</v>
      </c>
      <c r="T33" s="29"/>
    </row>
    <row r="34" spans="1:21" x14ac:dyDescent="0.25">
      <c r="A34" s="50"/>
      <c r="B34" s="50" t="s">
        <v>19</v>
      </c>
      <c r="C34" s="50">
        <v>0</v>
      </c>
      <c r="D34" s="50">
        <v>0</v>
      </c>
      <c r="E34" s="50">
        <v>9.3699999999999992</v>
      </c>
      <c r="F34" s="52">
        <v>0</v>
      </c>
      <c r="G34" s="52">
        <f>E34*(1+F34/100)</f>
        <v>9.3699999999999992</v>
      </c>
      <c r="H34" s="52">
        <v>9.3699999999999992</v>
      </c>
      <c r="I34" t="s">
        <v>196</v>
      </c>
      <c r="L34">
        <v>2</v>
      </c>
      <c r="M34">
        <v>-1</v>
      </c>
      <c r="N34">
        <v>0</v>
      </c>
      <c r="O34">
        <f>FA!CX33</f>
        <v>0</v>
      </c>
      <c r="Q34">
        <v>1</v>
      </c>
      <c r="S34">
        <f>IF(SUM(J34:P34)&lt;$S$33,0,SUM(J34:P34))</f>
        <v>1</v>
      </c>
      <c r="T34" s="14">
        <f>$H$34*S34/SUM($S$34:$S$38)</f>
        <v>1.0411111111111111</v>
      </c>
    </row>
    <row r="35" spans="1:21" x14ac:dyDescent="0.25">
      <c r="A35" s="50"/>
      <c r="B35" s="50"/>
      <c r="C35" s="50"/>
      <c r="D35" s="50"/>
      <c r="E35" s="50"/>
      <c r="F35" s="52"/>
      <c r="G35" s="52"/>
      <c r="H35" s="52"/>
      <c r="I35" t="s">
        <v>183</v>
      </c>
      <c r="L35">
        <v>2</v>
      </c>
      <c r="M35">
        <v>1</v>
      </c>
      <c r="N35">
        <v>0</v>
      </c>
      <c r="O35">
        <f>FA!CX34</f>
        <v>-2</v>
      </c>
      <c r="Q35">
        <v>0</v>
      </c>
      <c r="S35">
        <f t="shared" ref="S35:S38" si="6">IF(SUM(J35:P35)&lt;$S$33,0,SUM(J35:P35))</f>
        <v>1</v>
      </c>
      <c r="T35" s="14">
        <f>$H$34*S35/SUM($S$34:$S$38)</f>
        <v>1.0411111111111111</v>
      </c>
    </row>
    <row r="36" spans="1:21" x14ac:dyDescent="0.25">
      <c r="A36" s="50"/>
      <c r="B36" s="50"/>
      <c r="C36" s="50"/>
      <c r="D36" s="50"/>
      <c r="E36" s="50"/>
      <c r="F36" s="52"/>
      <c r="G36" s="52"/>
      <c r="H36" s="52"/>
      <c r="I36" t="s">
        <v>190</v>
      </c>
      <c r="L36">
        <v>2</v>
      </c>
      <c r="M36">
        <v>1</v>
      </c>
      <c r="N36">
        <v>0</v>
      </c>
      <c r="O36">
        <f>FA!CX35</f>
        <v>0</v>
      </c>
      <c r="Q36">
        <v>0</v>
      </c>
      <c r="S36">
        <f t="shared" si="6"/>
        <v>3</v>
      </c>
      <c r="T36" s="14">
        <f>$H$34*S36/SUM($S$34:$S$38)</f>
        <v>3.1233333333333331</v>
      </c>
    </row>
    <row r="37" spans="1:21" x14ac:dyDescent="0.25">
      <c r="A37" s="50"/>
      <c r="B37" s="50"/>
      <c r="C37" s="50"/>
      <c r="D37" s="50"/>
      <c r="E37" s="50"/>
      <c r="F37" s="52"/>
      <c r="G37" s="52"/>
      <c r="H37" s="52"/>
      <c r="I37" t="s">
        <v>222</v>
      </c>
      <c r="L37">
        <v>2</v>
      </c>
      <c r="M37">
        <v>-1</v>
      </c>
      <c r="N37">
        <v>-1</v>
      </c>
      <c r="O37">
        <f>FA!CX36</f>
        <v>1</v>
      </c>
      <c r="Q37">
        <v>0</v>
      </c>
      <c r="S37">
        <f t="shared" si="6"/>
        <v>1</v>
      </c>
      <c r="T37" s="14">
        <f>$H$34*S37/SUM($S$34:$S$38)</f>
        <v>1.0411111111111111</v>
      </c>
    </row>
    <row r="38" spans="1:21" x14ac:dyDescent="0.25">
      <c r="A38" s="50"/>
      <c r="B38" s="50"/>
      <c r="C38" s="50"/>
      <c r="D38" s="50"/>
      <c r="E38" s="50"/>
      <c r="F38" s="52"/>
      <c r="G38" s="52"/>
      <c r="H38" s="52"/>
      <c r="I38" t="s">
        <v>43</v>
      </c>
      <c r="J38">
        <v>-1</v>
      </c>
      <c r="L38">
        <v>0</v>
      </c>
      <c r="M38">
        <v>1</v>
      </c>
      <c r="N38">
        <v>1</v>
      </c>
      <c r="O38">
        <f>FA!CX37</f>
        <v>2</v>
      </c>
      <c r="Q38">
        <v>-1</v>
      </c>
      <c r="S38">
        <f t="shared" si="6"/>
        <v>3</v>
      </c>
      <c r="T38" s="14">
        <f>$H$34*S38/SUM($S$34:$S$38)</f>
        <v>3.1233333333333331</v>
      </c>
      <c r="U38" s="49">
        <f>SUM(T34:T38)</f>
        <v>9.370000000000001</v>
      </c>
    </row>
    <row r="39" spans="1:21" x14ac:dyDescent="0.25">
      <c r="A39" s="50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48" t="s">
        <v>211</v>
      </c>
      <c r="S39" s="15">
        <v>3</v>
      </c>
      <c r="T39" s="29"/>
    </row>
    <row r="40" spans="1:21" x14ac:dyDescent="0.25">
      <c r="A40" s="50"/>
      <c r="B40" s="50" t="s">
        <v>172</v>
      </c>
      <c r="C40" s="50">
        <v>0</v>
      </c>
      <c r="D40" s="50">
        <v>0</v>
      </c>
      <c r="E40" s="50">
        <v>8.16</v>
      </c>
      <c r="F40" s="50">
        <v>1.08</v>
      </c>
      <c r="G40" s="50">
        <f>E40*(1+F40/100)</f>
        <v>8.2481279999999995</v>
      </c>
      <c r="H40" s="50">
        <f>G40*$E$99/$G$99</f>
        <v>8.3746745310300685</v>
      </c>
      <c r="I40" t="s">
        <v>175</v>
      </c>
      <c r="L40">
        <v>2</v>
      </c>
      <c r="M40">
        <v>1</v>
      </c>
      <c r="N40">
        <v>1</v>
      </c>
      <c r="O40">
        <f>FA!CX39</f>
        <v>1</v>
      </c>
      <c r="Q40">
        <v>0</v>
      </c>
      <c r="S40">
        <f>IF(SUM(J40:P40)&lt;$S$39,0,SUM(J40:P40))</f>
        <v>5</v>
      </c>
      <c r="T40" s="14">
        <f t="shared" ref="T40:T56" si="7">$H$40*S40/SUM($S$40:$S$56)</f>
        <v>0.65427144773672408</v>
      </c>
    </row>
    <row r="41" spans="1:21" x14ac:dyDescent="0.25">
      <c r="A41" s="50"/>
      <c r="B41" s="50"/>
      <c r="C41" s="50"/>
      <c r="D41" s="50"/>
      <c r="E41" s="50"/>
      <c r="F41" s="50"/>
      <c r="G41" s="50"/>
      <c r="H41" s="50"/>
      <c r="I41" t="s">
        <v>212</v>
      </c>
      <c r="L41">
        <v>2</v>
      </c>
      <c r="M41">
        <v>1</v>
      </c>
      <c r="N41">
        <v>1</v>
      </c>
      <c r="O41">
        <f>FA!CX40</f>
        <v>1</v>
      </c>
      <c r="Q41">
        <v>0</v>
      </c>
      <c r="S41">
        <f t="shared" ref="S41:S56" si="8">IF(SUM(J41:P41)&lt;$S$39,0,SUM(J41:P41))</f>
        <v>5</v>
      </c>
      <c r="T41" s="14">
        <f t="shared" si="7"/>
        <v>0.65427144773672408</v>
      </c>
    </row>
    <row r="42" spans="1:21" x14ac:dyDescent="0.25">
      <c r="A42" s="50"/>
      <c r="B42" s="50"/>
      <c r="C42" s="50"/>
      <c r="D42" s="50"/>
      <c r="E42" s="50"/>
      <c r="F42" s="50"/>
      <c r="G42" s="50"/>
      <c r="H42" s="50"/>
      <c r="I42" t="s">
        <v>213</v>
      </c>
      <c r="L42">
        <v>2</v>
      </c>
      <c r="M42">
        <v>1</v>
      </c>
      <c r="N42">
        <v>1</v>
      </c>
      <c r="O42">
        <f>FA!CX41</f>
        <v>1</v>
      </c>
      <c r="Q42">
        <v>0</v>
      </c>
      <c r="S42">
        <f t="shared" si="8"/>
        <v>5</v>
      </c>
      <c r="T42" s="14">
        <f t="shared" si="7"/>
        <v>0.65427144773672408</v>
      </c>
    </row>
    <row r="43" spans="1:21" x14ac:dyDescent="0.25">
      <c r="A43" s="50"/>
      <c r="B43" s="50"/>
      <c r="C43" s="50"/>
      <c r="D43" s="50"/>
      <c r="E43" s="50"/>
      <c r="F43" s="50"/>
      <c r="G43" s="50"/>
      <c r="H43" s="50"/>
      <c r="I43" t="s">
        <v>180</v>
      </c>
      <c r="L43">
        <v>2</v>
      </c>
      <c r="M43">
        <v>0</v>
      </c>
      <c r="N43">
        <v>0</v>
      </c>
      <c r="O43">
        <f>FA!CX42</f>
        <v>1</v>
      </c>
      <c r="Q43">
        <v>0</v>
      </c>
      <c r="S43">
        <f t="shared" si="8"/>
        <v>3</v>
      </c>
      <c r="T43" s="14">
        <f t="shared" si="7"/>
        <v>0.39256286864203449</v>
      </c>
    </row>
    <row r="44" spans="1:21" x14ac:dyDescent="0.25">
      <c r="A44" s="50"/>
      <c r="B44" s="50"/>
      <c r="C44" s="50"/>
      <c r="D44" s="50"/>
      <c r="E44" s="50"/>
      <c r="F44" s="50"/>
      <c r="G44" s="50"/>
      <c r="H44" s="50"/>
      <c r="I44" t="s">
        <v>185</v>
      </c>
      <c r="L44">
        <v>2</v>
      </c>
      <c r="M44">
        <v>1</v>
      </c>
      <c r="N44">
        <v>1</v>
      </c>
      <c r="O44">
        <f>FA!CX43</f>
        <v>2</v>
      </c>
      <c r="Q44">
        <v>0</v>
      </c>
      <c r="S44">
        <f t="shared" si="8"/>
        <v>6</v>
      </c>
      <c r="T44" s="14">
        <f t="shared" si="7"/>
        <v>0.78512573728406898</v>
      </c>
    </row>
    <row r="45" spans="1:21" x14ac:dyDescent="0.25">
      <c r="A45" s="50"/>
      <c r="B45" s="50"/>
      <c r="C45" s="50"/>
      <c r="D45" s="50"/>
      <c r="E45" s="50"/>
      <c r="F45" s="50"/>
      <c r="G45" s="50"/>
      <c r="H45" s="50"/>
      <c r="I45" t="s">
        <v>219</v>
      </c>
      <c r="L45">
        <v>2</v>
      </c>
      <c r="M45">
        <v>1</v>
      </c>
      <c r="N45">
        <v>1</v>
      </c>
      <c r="O45">
        <f>FA!CX44</f>
        <v>1</v>
      </c>
      <c r="Q45">
        <v>0</v>
      </c>
      <c r="S45">
        <f t="shared" si="8"/>
        <v>5</v>
      </c>
      <c r="T45" s="14">
        <f t="shared" si="7"/>
        <v>0.65427144773672408</v>
      </c>
    </row>
    <row r="46" spans="1:21" x14ac:dyDescent="0.25">
      <c r="A46" s="50"/>
      <c r="B46" s="50"/>
      <c r="C46" s="50"/>
      <c r="D46" s="50"/>
      <c r="E46" s="50"/>
      <c r="F46" s="50"/>
      <c r="G46" s="50"/>
      <c r="H46" s="50"/>
      <c r="I46" t="s">
        <v>221</v>
      </c>
      <c r="L46">
        <v>2</v>
      </c>
      <c r="M46">
        <v>1</v>
      </c>
      <c r="N46">
        <v>0</v>
      </c>
      <c r="O46">
        <f>FA!CX45</f>
        <v>1</v>
      </c>
      <c r="Q46">
        <v>2</v>
      </c>
      <c r="S46">
        <f t="shared" si="8"/>
        <v>4</v>
      </c>
      <c r="T46" s="14">
        <f t="shared" si="7"/>
        <v>0.52341715818937928</v>
      </c>
    </row>
    <row r="47" spans="1:21" x14ac:dyDescent="0.25">
      <c r="A47" s="50"/>
      <c r="B47" s="50"/>
      <c r="C47" s="50"/>
      <c r="D47" s="50"/>
      <c r="E47" s="50"/>
      <c r="F47" s="50"/>
      <c r="G47" s="50"/>
      <c r="H47" s="50"/>
      <c r="I47" t="s">
        <v>194</v>
      </c>
      <c r="L47">
        <v>2</v>
      </c>
      <c r="M47">
        <v>1</v>
      </c>
      <c r="N47">
        <v>1</v>
      </c>
      <c r="O47">
        <f>FA!CX46</f>
        <v>1</v>
      </c>
      <c r="Q47">
        <v>0</v>
      </c>
      <c r="S47">
        <f t="shared" si="8"/>
        <v>5</v>
      </c>
      <c r="T47" s="14">
        <f t="shared" si="7"/>
        <v>0.65427144773672408</v>
      </c>
    </row>
    <row r="48" spans="1:21" x14ac:dyDescent="0.25">
      <c r="A48" s="50"/>
      <c r="B48" s="50"/>
      <c r="C48" s="50"/>
      <c r="D48" s="50"/>
      <c r="E48" s="50"/>
      <c r="F48" s="50"/>
      <c r="G48" s="50"/>
      <c r="H48" s="50"/>
      <c r="I48" t="s">
        <v>198</v>
      </c>
      <c r="L48">
        <v>2</v>
      </c>
      <c r="M48">
        <v>0</v>
      </c>
      <c r="N48">
        <v>1</v>
      </c>
      <c r="O48">
        <f>FA!CX47</f>
        <v>1</v>
      </c>
      <c r="Q48">
        <v>0</v>
      </c>
      <c r="S48">
        <f t="shared" si="8"/>
        <v>4</v>
      </c>
      <c r="T48" s="14">
        <f t="shared" si="7"/>
        <v>0.52341715818937928</v>
      </c>
    </row>
    <row r="49" spans="1:21" x14ac:dyDescent="0.25">
      <c r="A49" s="50"/>
      <c r="B49" s="50"/>
      <c r="C49" s="50"/>
      <c r="D49" s="50"/>
      <c r="E49" s="50"/>
      <c r="F49" s="50"/>
      <c r="G49" s="50"/>
      <c r="H49" s="50"/>
      <c r="I49" t="s">
        <v>53</v>
      </c>
      <c r="L49">
        <v>2</v>
      </c>
      <c r="M49">
        <v>1</v>
      </c>
      <c r="N49">
        <v>0</v>
      </c>
      <c r="O49">
        <f>FA!CX48</f>
        <v>1</v>
      </c>
      <c r="Q49">
        <v>0</v>
      </c>
      <c r="S49">
        <f t="shared" si="8"/>
        <v>4</v>
      </c>
      <c r="T49" s="14">
        <f t="shared" si="7"/>
        <v>0.52341715818937928</v>
      </c>
    </row>
    <row r="50" spans="1:21" x14ac:dyDescent="0.25">
      <c r="A50" s="50"/>
      <c r="B50" s="50"/>
      <c r="C50" s="50"/>
      <c r="D50" s="50"/>
      <c r="E50" s="50"/>
      <c r="F50" s="50"/>
      <c r="G50" s="50"/>
      <c r="H50" s="50"/>
      <c r="I50" t="s">
        <v>36</v>
      </c>
      <c r="J50">
        <v>2</v>
      </c>
      <c r="M50">
        <v>1</v>
      </c>
      <c r="N50">
        <v>0</v>
      </c>
      <c r="O50">
        <f>FA!CX49</f>
        <v>1</v>
      </c>
      <c r="Q50">
        <v>0</v>
      </c>
      <c r="S50">
        <f t="shared" si="8"/>
        <v>4</v>
      </c>
      <c r="T50" s="14">
        <f t="shared" si="7"/>
        <v>0.52341715818937928</v>
      </c>
    </row>
    <row r="51" spans="1:21" x14ac:dyDescent="0.25">
      <c r="A51" s="50"/>
      <c r="B51" s="50"/>
      <c r="C51" s="50"/>
      <c r="D51" s="50"/>
      <c r="E51" s="50"/>
      <c r="F51" s="50"/>
      <c r="G51" s="50"/>
      <c r="H51" s="50"/>
      <c r="I51" t="s">
        <v>39</v>
      </c>
      <c r="J51">
        <v>1</v>
      </c>
      <c r="M51">
        <v>1</v>
      </c>
      <c r="N51">
        <v>1</v>
      </c>
      <c r="O51">
        <f>FA!CX50</f>
        <v>0</v>
      </c>
      <c r="Q51">
        <v>-1</v>
      </c>
      <c r="S51">
        <f t="shared" si="8"/>
        <v>3</v>
      </c>
      <c r="T51" s="14">
        <f t="shared" si="7"/>
        <v>0.39256286864203449</v>
      </c>
    </row>
    <row r="52" spans="1:21" x14ac:dyDescent="0.25">
      <c r="A52" s="50"/>
      <c r="B52" s="50"/>
      <c r="C52" s="50"/>
      <c r="D52" s="50"/>
      <c r="E52" s="50"/>
      <c r="F52" s="50"/>
      <c r="G52" s="50"/>
      <c r="H52" s="50"/>
      <c r="I52" t="s">
        <v>40</v>
      </c>
      <c r="J52">
        <v>1</v>
      </c>
      <c r="M52">
        <v>1</v>
      </c>
      <c r="N52">
        <v>1</v>
      </c>
      <c r="O52">
        <f>FA!CX51</f>
        <v>1</v>
      </c>
      <c r="Q52">
        <v>0</v>
      </c>
      <c r="S52">
        <f t="shared" si="8"/>
        <v>4</v>
      </c>
      <c r="T52" s="14">
        <f t="shared" si="7"/>
        <v>0.52341715818937928</v>
      </c>
    </row>
    <row r="53" spans="1:21" x14ac:dyDescent="0.25">
      <c r="A53" s="50"/>
      <c r="B53" s="50"/>
      <c r="C53" s="50"/>
      <c r="D53" s="50"/>
      <c r="E53" s="50"/>
      <c r="F53" s="50"/>
      <c r="G53" s="50"/>
      <c r="H53" s="50"/>
      <c r="I53" t="s">
        <v>41</v>
      </c>
      <c r="J53">
        <v>-1</v>
      </c>
      <c r="M53">
        <v>1</v>
      </c>
      <c r="N53">
        <v>1</v>
      </c>
      <c r="O53">
        <f>FA!CX52</f>
        <v>0</v>
      </c>
      <c r="Q53">
        <v>0</v>
      </c>
      <c r="S53">
        <f t="shared" si="8"/>
        <v>0</v>
      </c>
      <c r="T53" s="14">
        <f t="shared" si="7"/>
        <v>0</v>
      </c>
    </row>
    <row r="54" spans="1:21" x14ac:dyDescent="0.25">
      <c r="A54" s="50"/>
      <c r="B54" s="50"/>
      <c r="C54" s="50"/>
      <c r="D54" s="50"/>
      <c r="E54" s="50"/>
      <c r="F54" s="50"/>
      <c r="G54" s="50"/>
      <c r="H54" s="50"/>
      <c r="I54" t="s">
        <v>42</v>
      </c>
      <c r="J54">
        <v>0</v>
      </c>
      <c r="M54">
        <v>0</v>
      </c>
      <c r="N54">
        <v>0</v>
      </c>
      <c r="O54">
        <f>FA!CX53</f>
        <v>1</v>
      </c>
      <c r="Q54">
        <v>0</v>
      </c>
      <c r="S54">
        <f t="shared" si="8"/>
        <v>0</v>
      </c>
      <c r="T54" s="14">
        <f t="shared" si="7"/>
        <v>0</v>
      </c>
    </row>
    <row r="55" spans="1:21" x14ac:dyDescent="0.25">
      <c r="A55" s="50"/>
      <c r="B55" s="50"/>
      <c r="C55" s="50"/>
      <c r="D55" s="50"/>
      <c r="E55" s="50"/>
      <c r="F55" s="50"/>
      <c r="G55" s="50"/>
      <c r="H55" s="50"/>
      <c r="I55" t="s">
        <v>46</v>
      </c>
      <c r="J55">
        <v>2</v>
      </c>
      <c r="L55">
        <v>2</v>
      </c>
      <c r="M55">
        <v>1</v>
      </c>
      <c r="N55">
        <v>1</v>
      </c>
      <c r="O55">
        <f>FA!CX54</f>
        <v>1</v>
      </c>
      <c r="Q55">
        <v>0</v>
      </c>
      <c r="S55">
        <f t="shared" si="8"/>
        <v>7</v>
      </c>
      <c r="T55" s="14">
        <f t="shared" si="7"/>
        <v>0.91598002683141377</v>
      </c>
    </row>
    <row r="56" spans="1:21" x14ac:dyDescent="0.25">
      <c r="A56" s="50"/>
      <c r="B56" s="50"/>
      <c r="C56" s="50"/>
      <c r="D56" s="50"/>
      <c r="E56" s="50"/>
      <c r="F56" s="50"/>
      <c r="G56" s="50"/>
      <c r="H56" s="50"/>
      <c r="I56" t="s">
        <v>47</v>
      </c>
      <c r="J56">
        <v>0</v>
      </c>
      <c r="L56">
        <v>0</v>
      </c>
      <c r="M56">
        <v>0</v>
      </c>
      <c r="N56">
        <v>1</v>
      </c>
      <c r="O56">
        <f>FA!CX55</f>
        <v>1</v>
      </c>
      <c r="S56">
        <f t="shared" si="8"/>
        <v>0</v>
      </c>
      <c r="T56" s="14">
        <f t="shared" si="7"/>
        <v>0</v>
      </c>
      <c r="U56" s="49">
        <f>SUM(T40:T56)</f>
        <v>8.3746745310300685</v>
      </c>
    </row>
    <row r="57" spans="1:21" x14ac:dyDescent="0.25">
      <c r="A57" s="50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48" t="s">
        <v>211</v>
      </c>
      <c r="S57" s="15">
        <v>2</v>
      </c>
      <c r="T57" s="29"/>
    </row>
    <row r="58" spans="1:21" x14ac:dyDescent="0.25">
      <c r="A58" s="50"/>
      <c r="B58" s="50" t="s">
        <v>20</v>
      </c>
      <c r="C58" s="50">
        <v>0</v>
      </c>
      <c r="D58" s="50">
        <v>0</v>
      </c>
      <c r="E58" s="50">
        <v>5.53</v>
      </c>
      <c r="F58" s="50">
        <v>2.85</v>
      </c>
      <c r="G58" s="50">
        <f>E58*(1+F58/100)</f>
        <v>5.6876050000000005</v>
      </c>
      <c r="H58" s="50">
        <f>G58*$E$99/$G$99</f>
        <v>5.7748668226365165</v>
      </c>
      <c r="I58" t="s">
        <v>209</v>
      </c>
      <c r="L58">
        <v>2</v>
      </c>
      <c r="M58">
        <v>-1</v>
      </c>
      <c r="N58">
        <v>-1</v>
      </c>
      <c r="O58">
        <f>FA!CX57</f>
        <v>1</v>
      </c>
      <c r="Q58">
        <v>0</v>
      </c>
      <c r="S58">
        <f>IF(SUM(J58:P58)&lt;$S$57,0,SUM(J58:P58))</f>
        <v>0</v>
      </c>
      <c r="T58" s="14">
        <f>$H$58*S58/SUM($S$58:$S$62)</f>
        <v>0</v>
      </c>
    </row>
    <row r="59" spans="1:21" x14ac:dyDescent="0.25">
      <c r="A59" s="50"/>
      <c r="B59" s="50"/>
      <c r="C59" s="50"/>
      <c r="D59" s="50"/>
      <c r="E59" s="50"/>
      <c r="F59" s="50"/>
      <c r="G59" s="50"/>
      <c r="H59" s="50"/>
      <c r="I59" t="s">
        <v>215</v>
      </c>
      <c r="L59">
        <v>2</v>
      </c>
      <c r="M59">
        <v>-1</v>
      </c>
      <c r="N59">
        <v>-1</v>
      </c>
      <c r="O59">
        <f>FA!CX58</f>
        <v>-2</v>
      </c>
      <c r="Q59">
        <v>0</v>
      </c>
      <c r="S59">
        <f t="shared" ref="S59:S62" si="9">IF(SUM(J59:P59)&lt;$S$57,0,SUM(J59:P59))</f>
        <v>0</v>
      </c>
      <c r="T59" s="14">
        <f>$H$58*S59/SUM($S$58:$S$62)</f>
        <v>0</v>
      </c>
    </row>
    <row r="60" spans="1:21" x14ac:dyDescent="0.25">
      <c r="A60" s="50"/>
      <c r="B60" s="50"/>
      <c r="C60" s="50"/>
      <c r="D60" s="50"/>
      <c r="E60" s="50"/>
      <c r="F60" s="50"/>
      <c r="G60" s="50"/>
      <c r="H60" s="50"/>
      <c r="I60" t="s">
        <v>184</v>
      </c>
      <c r="L60">
        <v>2</v>
      </c>
      <c r="M60">
        <v>-1</v>
      </c>
      <c r="N60">
        <v>0</v>
      </c>
      <c r="O60">
        <f>FA!CX59</f>
        <v>1</v>
      </c>
      <c r="Q60">
        <v>0</v>
      </c>
      <c r="S60">
        <f t="shared" si="9"/>
        <v>2</v>
      </c>
      <c r="T60" s="14">
        <f>$H$58*S60/SUM($S$58:$S$62)</f>
        <v>2.8874334113182583</v>
      </c>
    </row>
    <row r="61" spans="1:21" x14ac:dyDescent="0.25">
      <c r="A61" s="50"/>
      <c r="B61" s="50"/>
      <c r="C61" s="50"/>
      <c r="D61" s="50"/>
      <c r="E61" s="50"/>
      <c r="F61" s="50"/>
      <c r="G61" s="50"/>
      <c r="H61" s="50"/>
      <c r="I61" t="s">
        <v>188</v>
      </c>
      <c r="L61">
        <v>2</v>
      </c>
      <c r="M61">
        <v>0</v>
      </c>
      <c r="N61">
        <v>-1</v>
      </c>
      <c r="O61">
        <f>FA!CX60</f>
        <v>1</v>
      </c>
      <c r="Q61">
        <v>0</v>
      </c>
      <c r="S61">
        <f t="shared" si="9"/>
        <v>2</v>
      </c>
      <c r="T61" s="14">
        <f>$H$58*S61/SUM($S$58:$S$62)</f>
        <v>2.8874334113182583</v>
      </c>
    </row>
    <row r="62" spans="1:21" x14ac:dyDescent="0.25">
      <c r="A62" s="50"/>
      <c r="B62" s="50"/>
      <c r="C62" s="50"/>
      <c r="D62" s="50"/>
      <c r="E62" s="50"/>
      <c r="F62" s="50"/>
      <c r="G62" s="50"/>
      <c r="H62" s="50"/>
      <c r="I62" t="s">
        <v>204</v>
      </c>
      <c r="J62" t="s">
        <v>207</v>
      </c>
      <c r="L62">
        <v>0</v>
      </c>
      <c r="M62">
        <v>1</v>
      </c>
      <c r="N62">
        <v>0</v>
      </c>
      <c r="O62">
        <f>FA!CX61</f>
        <v>0</v>
      </c>
      <c r="Q62">
        <v>0</v>
      </c>
      <c r="S62">
        <f t="shared" si="9"/>
        <v>0</v>
      </c>
      <c r="T62" s="14">
        <f>$H$58*S62/SUM($S$58:$S$62)</f>
        <v>0</v>
      </c>
      <c r="U62" s="49">
        <f>SUM(T58:T62)</f>
        <v>5.7748668226365165</v>
      </c>
    </row>
    <row r="63" spans="1:21" x14ac:dyDescent="0.25">
      <c r="A63" s="50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48" t="s">
        <v>211</v>
      </c>
      <c r="S63" s="15">
        <v>2</v>
      </c>
      <c r="T63" s="29"/>
    </row>
    <row r="64" spans="1:21" x14ac:dyDescent="0.25">
      <c r="A64" s="50"/>
      <c r="B64" s="50" t="s">
        <v>21</v>
      </c>
      <c r="C64" s="50">
        <v>0</v>
      </c>
      <c r="D64" s="50">
        <v>2</v>
      </c>
      <c r="E64" s="50">
        <v>3.16</v>
      </c>
      <c r="F64" s="50">
        <v>0</v>
      </c>
      <c r="G64" s="50">
        <f>E64*(1+F64/100)</f>
        <v>3.16</v>
      </c>
      <c r="H64" s="50">
        <v>3.16</v>
      </c>
      <c r="I64" t="s">
        <v>182</v>
      </c>
      <c r="L64">
        <v>2</v>
      </c>
      <c r="M64">
        <v>1</v>
      </c>
      <c r="N64">
        <v>1</v>
      </c>
      <c r="O64">
        <f>FA!CX63</f>
        <v>0</v>
      </c>
      <c r="Q64">
        <v>0</v>
      </c>
      <c r="S64">
        <f>IF(SUM(J64:P64)&lt;$S$63,0,SUM(J64:P64))</f>
        <v>4</v>
      </c>
      <c r="T64" s="14">
        <f>$H$64*S64/SUM($S$64:$S$66)</f>
        <v>1.264</v>
      </c>
    </row>
    <row r="65" spans="1:21" x14ac:dyDescent="0.25">
      <c r="A65" s="50"/>
      <c r="B65" s="50"/>
      <c r="C65" s="50"/>
      <c r="D65" s="50"/>
      <c r="E65" s="50"/>
      <c r="F65" s="50"/>
      <c r="G65" s="50"/>
      <c r="H65" s="50"/>
      <c r="I65" t="s">
        <v>208</v>
      </c>
      <c r="J65" t="s">
        <v>207</v>
      </c>
      <c r="L65">
        <v>2</v>
      </c>
      <c r="M65">
        <v>0</v>
      </c>
      <c r="N65">
        <v>1</v>
      </c>
      <c r="O65">
        <f>FA!CX64</f>
        <v>-2</v>
      </c>
      <c r="Q65">
        <v>1</v>
      </c>
      <c r="S65">
        <f t="shared" ref="S65:S66" si="10">IF(SUM(J65:P65)&lt;$S$63,0,SUM(J65:P65))</f>
        <v>0</v>
      </c>
    </row>
    <row r="66" spans="1:21" x14ac:dyDescent="0.25">
      <c r="A66" s="50"/>
      <c r="B66" s="50"/>
      <c r="C66" s="50"/>
      <c r="D66" s="50"/>
      <c r="E66" s="50"/>
      <c r="F66" s="50"/>
      <c r="G66" s="50"/>
      <c r="H66" s="50"/>
      <c r="I66" t="s">
        <v>193</v>
      </c>
      <c r="L66">
        <v>2</v>
      </c>
      <c r="M66">
        <v>1</v>
      </c>
      <c r="N66">
        <v>1</v>
      </c>
      <c r="O66">
        <f>FA!CX65</f>
        <v>2</v>
      </c>
      <c r="Q66">
        <v>0</v>
      </c>
      <c r="S66">
        <f t="shared" si="10"/>
        <v>6</v>
      </c>
      <c r="T66" s="14">
        <f>$H$64*S66/SUM($S$64:$S$66)</f>
        <v>1.8960000000000001</v>
      </c>
      <c r="U66" s="49">
        <f>SUM(T64:T66)</f>
        <v>3.16</v>
      </c>
    </row>
    <row r="67" spans="1:21" x14ac:dyDescent="0.25">
      <c r="A67" s="50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48" t="s">
        <v>211</v>
      </c>
      <c r="S67" s="15">
        <v>2</v>
      </c>
      <c r="T67" s="29"/>
    </row>
    <row r="68" spans="1:21" x14ac:dyDescent="0.25">
      <c r="A68" s="50"/>
      <c r="B68" s="50" t="s">
        <v>22</v>
      </c>
      <c r="C68" s="50">
        <v>0</v>
      </c>
      <c r="D68" s="50">
        <v>0</v>
      </c>
      <c r="E68" s="50">
        <v>2.33</v>
      </c>
      <c r="F68" s="50">
        <v>6.74</v>
      </c>
      <c r="G68" s="50">
        <f>E68*(1+F68/100)</f>
        <v>2.4870419999999998</v>
      </c>
      <c r="H68" s="50">
        <f>G68*$E$99/$G$99</f>
        <v>2.5251993294723465</v>
      </c>
      <c r="I68" t="s">
        <v>181</v>
      </c>
      <c r="M68">
        <v>0</v>
      </c>
      <c r="N68">
        <v>1</v>
      </c>
      <c r="O68">
        <f>FA!CX67</f>
        <v>0</v>
      </c>
      <c r="Q68">
        <v>0</v>
      </c>
      <c r="S68">
        <f>IF(SUM(J68:P68)&lt;$S$67,0,SUM(J68:P68))</f>
        <v>0</v>
      </c>
      <c r="T68" s="14">
        <f>$H$68*S68/SUM($S$68:$S$70)</f>
        <v>0</v>
      </c>
    </row>
    <row r="69" spans="1:21" x14ac:dyDescent="0.25">
      <c r="A69" s="50"/>
      <c r="B69" s="50"/>
      <c r="C69" s="50"/>
      <c r="D69" s="50"/>
      <c r="E69" s="50"/>
      <c r="F69" s="50"/>
      <c r="G69" s="50"/>
      <c r="H69" s="50"/>
      <c r="I69" t="s">
        <v>197</v>
      </c>
      <c r="L69">
        <v>2</v>
      </c>
      <c r="M69">
        <v>1</v>
      </c>
      <c r="N69">
        <v>0</v>
      </c>
      <c r="O69">
        <f>FA!CX68</f>
        <v>0</v>
      </c>
      <c r="Q69">
        <v>0</v>
      </c>
      <c r="S69">
        <f t="shared" ref="S69:S70" si="11">IF(SUM(J69:P69)&lt;$S$67,0,SUM(J69:P69))</f>
        <v>3</v>
      </c>
      <c r="T69" s="14">
        <f>$H$68*S69/SUM($S$68:$S$70)</f>
        <v>1.0822282840595769</v>
      </c>
    </row>
    <row r="70" spans="1:21" x14ac:dyDescent="0.25">
      <c r="A70" s="50"/>
      <c r="B70" s="50"/>
      <c r="C70" s="50"/>
      <c r="D70" s="50"/>
      <c r="E70" s="50"/>
      <c r="F70" s="50"/>
      <c r="G70" s="50"/>
      <c r="H70" s="50"/>
      <c r="I70" t="s">
        <v>223</v>
      </c>
      <c r="L70">
        <v>2</v>
      </c>
      <c r="M70">
        <v>1</v>
      </c>
      <c r="N70">
        <v>1</v>
      </c>
      <c r="O70">
        <f>FA!CX69</f>
        <v>0</v>
      </c>
      <c r="Q70">
        <v>0</v>
      </c>
      <c r="S70">
        <f t="shared" si="11"/>
        <v>4</v>
      </c>
      <c r="T70" s="14">
        <f>$H$68*S70/SUM($S$68:$S$70)</f>
        <v>1.4429710454127693</v>
      </c>
      <c r="U70" s="49">
        <f>SUM(T68:T70)</f>
        <v>2.525199329472346</v>
      </c>
    </row>
    <row r="71" spans="1:21" x14ac:dyDescent="0.25">
      <c r="A71" s="50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48" t="s">
        <v>211</v>
      </c>
      <c r="S71" s="15">
        <v>2</v>
      </c>
      <c r="T71" s="29"/>
    </row>
    <row r="72" spans="1:21" x14ac:dyDescent="0.25">
      <c r="A72" s="50"/>
      <c r="B72" s="50" t="s">
        <v>24</v>
      </c>
      <c r="C72" s="50">
        <v>1</v>
      </c>
      <c r="D72" s="50">
        <v>1</v>
      </c>
      <c r="E72" s="50">
        <v>1.89</v>
      </c>
      <c r="F72" s="50">
        <v>4.0999999999999996</v>
      </c>
      <c r="G72" s="50">
        <f>E72*(1+F72/100)</f>
        <v>1.9674899999999997</v>
      </c>
      <c r="H72" s="50">
        <f>G72*$E$99/$G$99</f>
        <v>1.9976761263957532</v>
      </c>
      <c r="I72" t="s">
        <v>210</v>
      </c>
      <c r="L72">
        <v>2</v>
      </c>
      <c r="M72">
        <v>1</v>
      </c>
      <c r="N72">
        <v>0</v>
      </c>
      <c r="O72">
        <f>FA!CX71</f>
        <v>1</v>
      </c>
      <c r="Q72">
        <v>0</v>
      </c>
      <c r="S72">
        <f>IF(SUM(J72:P72)&lt;$S$71,0,SUM(J72:P72))</f>
        <v>4</v>
      </c>
      <c r="T72" s="14">
        <f>$H$72*S72/SUM($S$72:$S$75)</f>
        <v>0.47004144150488308</v>
      </c>
    </row>
    <row r="73" spans="1:21" x14ac:dyDescent="0.25">
      <c r="A73" s="50"/>
      <c r="B73" s="50"/>
      <c r="C73" s="50"/>
      <c r="D73" s="50"/>
      <c r="E73" s="50"/>
      <c r="F73" s="50"/>
      <c r="G73" s="50"/>
      <c r="H73" s="50"/>
      <c r="I73" t="s">
        <v>178</v>
      </c>
      <c r="L73">
        <v>2</v>
      </c>
      <c r="M73">
        <v>1</v>
      </c>
      <c r="N73">
        <v>1</v>
      </c>
      <c r="O73">
        <f>FA!CX72</f>
        <v>0</v>
      </c>
      <c r="Q73">
        <v>-1</v>
      </c>
      <c r="S73">
        <f t="shared" ref="S73:S75" si="12">IF(SUM(J73:P73)&lt;$S$71,0,SUM(J73:P73))</f>
        <v>4</v>
      </c>
      <c r="T73" s="14">
        <f>$H$72*S73/SUM($S$72:$S$75)</f>
        <v>0.47004144150488308</v>
      </c>
    </row>
    <row r="74" spans="1:21" x14ac:dyDescent="0.25">
      <c r="A74" s="50"/>
      <c r="B74" s="50"/>
      <c r="C74" s="50"/>
      <c r="D74" s="50"/>
      <c r="E74" s="50"/>
      <c r="F74" s="50"/>
      <c r="G74" s="50"/>
      <c r="H74" s="50"/>
      <c r="I74" t="s">
        <v>192</v>
      </c>
      <c r="L74">
        <v>2</v>
      </c>
      <c r="M74">
        <v>0</v>
      </c>
      <c r="N74">
        <v>1</v>
      </c>
      <c r="O74">
        <f>FA!CX73</f>
        <v>1</v>
      </c>
      <c r="Q74">
        <v>1</v>
      </c>
      <c r="S74">
        <f t="shared" si="12"/>
        <v>4</v>
      </c>
      <c r="T74" s="14">
        <f>$H$72*S74/SUM($S$72:$S$75)</f>
        <v>0.47004144150488308</v>
      </c>
    </row>
    <row r="75" spans="1:21" x14ac:dyDescent="0.25">
      <c r="A75" s="50"/>
      <c r="B75" s="50"/>
      <c r="C75" s="50"/>
      <c r="D75" s="50"/>
      <c r="E75" s="50"/>
      <c r="F75" s="50"/>
      <c r="G75" s="50"/>
      <c r="H75" s="50"/>
      <c r="I75" t="s">
        <v>206</v>
      </c>
      <c r="J75">
        <v>0</v>
      </c>
      <c r="L75">
        <v>2</v>
      </c>
      <c r="M75">
        <v>1</v>
      </c>
      <c r="N75">
        <v>1</v>
      </c>
      <c r="O75">
        <f>FA!CX74</f>
        <v>1</v>
      </c>
      <c r="Q75">
        <v>2</v>
      </c>
      <c r="S75">
        <f t="shared" si="12"/>
        <v>5</v>
      </c>
      <c r="T75" s="14">
        <f>$H$72*S75/SUM($S$72:$S$75)</f>
        <v>0.5875518018811039</v>
      </c>
      <c r="U75" s="49">
        <f>SUM(T72:T75)</f>
        <v>1.9976761263957532</v>
      </c>
    </row>
    <row r="76" spans="1:21" x14ac:dyDescent="0.25">
      <c r="A76" s="50"/>
      <c r="B76" s="23"/>
      <c r="C76" s="23"/>
      <c r="D76" s="23"/>
      <c r="E76" s="23"/>
      <c r="F76" s="23"/>
      <c r="G76" s="23"/>
      <c r="H76" s="23"/>
      <c r="I76" s="23" t="s">
        <v>203</v>
      </c>
      <c r="J76" s="23"/>
      <c r="K76" s="23"/>
      <c r="L76" s="23"/>
      <c r="M76" s="23"/>
      <c r="N76" s="23"/>
      <c r="O76" s="23"/>
      <c r="P76" s="23"/>
      <c r="Q76" s="23"/>
      <c r="R76" s="48" t="s">
        <v>211</v>
      </c>
      <c r="S76" s="15">
        <v>1</v>
      </c>
      <c r="T76" s="29"/>
    </row>
    <row r="77" spans="1:21" x14ac:dyDescent="0.25">
      <c r="A77" s="50"/>
      <c r="B77" s="50" t="s">
        <v>23</v>
      </c>
      <c r="C77" s="50">
        <v>0</v>
      </c>
      <c r="D77" s="50">
        <v>0</v>
      </c>
      <c r="E77" s="50">
        <v>2.1</v>
      </c>
      <c r="F77" s="50">
        <v>8</v>
      </c>
      <c r="G77" s="50">
        <f>E77*(1+F77/100)</f>
        <v>2.2680000000000002</v>
      </c>
      <c r="H77" s="50">
        <f>G77*$E$99/$G$99</f>
        <v>2.3027966874879002</v>
      </c>
      <c r="I77" t="s">
        <v>227</v>
      </c>
      <c r="L77">
        <v>2</v>
      </c>
      <c r="M77">
        <v>1</v>
      </c>
      <c r="N77">
        <v>1</v>
      </c>
      <c r="O77">
        <f>FA!CX76</f>
        <v>0</v>
      </c>
      <c r="S77">
        <f>IF(SUM(J77:P77)&lt;$S$76,0,SUM(J77:P77))</f>
        <v>4</v>
      </c>
      <c r="T77" s="14">
        <f>$H$77*S77/SUM($S$77:$S$82)</f>
        <v>0.8373806136319637</v>
      </c>
    </row>
    <row r="78" spans="1:21" x14ac:dyDescent="0.25">
      <c r="A78" s="50"/>
      <c r="B78" s="50"/>
      <c r="C78" s="50"/>
      <c r="D78" s="50"/>
      <c r="E78" s="50"/>
      <c r="F78" s="50"/>
      <c r="G78" s="50"/>
      <c r="H78" s="50"/>
      <c r="I78" t="s">
        <v>38</v>
      </c>
      <c r="J78">
        <v>-2</v>
      </c>
      <c r="M78">
        <v>0</v>
      </c>
      <c r="N78">
        <v>1</v>
      </c>
      <c r="O78">
        <f>FA!CX77</f>
        <v>1</v>
      </c>
      <c r="Q78">
        <v>0</v>
      </c>
      <c r="S78">
        <f t="shared" ref="S78:S82" si="13">IF(SUM(J78:P78)&lt;$S$76,0,SUM(J78:P78))</f>
        <v>0</v>
      </c>
      <c r="T78" s="14">
        <f>$H$77*S78/SUM($S$77:$S$82)</f>
        <v>0</v>
      </c>
    </row>
    <row r="79" spans="1:21" x14ac:dyDescent="0.25">
      <c r="A79" s="50"/>
      <c r="B79" s="50"/>
      <c r="C79" s="50"/>
      <c r="D79" s="50"/>
      <c r="E79" s="50"/>
      <c r="F79" s="50"/>
      <c r="G79" s="50"/>
      <c r="H79" s="50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1:21" x14ac:dyDescent="0.25">
      <c r="A80" s="50"/>
      <c r="B80" s="50"/>
      <c r="C80" s="50"/>
      <c r="D80" s="50"/>
      <c r="E80" s="50"/>
      <c r="F80" s="50"/>
      <c r="G80" s="50"/>
      <c r="H80" s="50"/>
      <c r="I80" s="23" t="s">
        <v>202</v>
      </c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9"/>
    </row>
    <row r="81" spans="1:21" x14ac:dyDescent="0.25">
      <c r="A81" s="50"/>
      <c r="B81" s="50"/>
      <c r="C81" s="50"/>
      <c r="D81" s="50"/>
      <c r="E81" s="50"/>
      <c r="F81" s="50"/>
      <c r="G81" s="50"/>
      <c r="H81" s="50"/>
      <c r="I81" t="s">
        <v>57</v>
      </c>
      <c r="L81">
        <v>2</v>
      </c>
      <c r="M81">
        <v>1</v>
      </c>
      <c r="N81">
        <v>0</v>
      </c>
      <c r="O81">
        <f>FA!CX80</f>
        <v>0</v>
      </c>
      <c r="Q81">
        <v>0</v>
      </c>
      <c r="S81">
        <f t="shared" si="13"/>
        <v>3</v>
      </c>
      <c r="T81" s="14">
        <f>$H$77*S81/SUM($S$77:$S$82)</f>
        <v>0.62803546022397283</v>
      </c>
    </row>
    <row r="82" spans="1:21" x14ac:dyDescent="0.25">
      <c r="A82" s="50"/>
      <c r="B82" s="50"/>
      <c r="C82" s="50"/>
      <c r="D82" s="50"/>
      <c r="E82" s="50"/>
      <c r="F82" s="50"/>
      <c r="G82" s="50"/>
      <c r="H82" s="50"/>
      <c r="I82" t="s">
        <v>169</v>
      </c>
      <c r="L82">
        <v>2</v>
      </c>
      <c r="M82">
        <v>1</v>
      </c>
      <c r="N82">
        <v>1</v>
      </c>
      <c r="O82">
        <f>FA!CX81</f>
        <v>0</v>
      </c>
      <c r="Q82">
        <v>0</v>
      </c>
      <c r="S82">
        <f t="shared" si="13"/>
        <v>4</v>
      </c>
      <c r="T82" s="14">
        <f>$H$77*S82/SUM($S$77:$S$82)</f>
        <v>0.8373806136319637</v>
      </c>
      <c r="U82" s="49">
        <f>SUM(T77:T82)</f>
        <v>2.3027966874879002</v>
      </c>
    </row>
    <row r="83" spans="1:21" x14ac:dyDescent="0.25">
      <c r="A83" s="50"/>
      <c r="B83" s="23"/>
      <c r="C83" s="23"/>
      <c r="D83" s="23"/>
      <c r="E83" s="23"/>
      <c r="F83" s="23"/>
      <c r="G83" s="23"/>
      <c r="H83" s="23"/>
      <c r="I83" s="23" t="s">
        <v>201</v>
      </c>
      <c r="J83" s="23"/>
      <c r="K83" s="23"/>
      <c r="L83" s="23"/>
      <c r="M83" s="23"/>
      <c r="N83" s="23"/>
      <c r="O83" s="23"/>
      <c r="P83" s="23"/>
      <c r="Q83" s="23"/>
      <c r="R83" s="48" t="s">
        <v>211</v>
      </c>
      <c r="S83" s="15">
        <v>2</v>
      </c>
      <c r="T83" s="29"/>
    </row>
    <row r="84" spans="1:21" x14ac:dyDescent="0.25">
      <c r="A84" s="50"/>
      <c r="B84" s="50" t="s">
        <v>16</v>
      </c>
      <c r="C84" s="50">
        <v>0</v>
      </c>
      <c r="D84" s="50">
        <v>0</v>
      </c>
      <c r="E84" s="50">
        <v>13.62</v>
      </c>
      <c r="F84" s="50">
        <v>-3.02</v>
      </c>
      <c r="G84" s="50">
        <f>E84*(1+F84/100)</f>
        <v>13.208675999999999</v>
      </c>
      <c r="H84" s="50">
        <f>G84*$E$99/$G$99</f>
        <v>13.41132951450658</v>
      </c>
      <c r="I84" t="s">
        <v>55</v>
      </c>
      <c r="L84">
        <v>2</v>
      </c>
      <c r="M84">
        <v>1</v>
      </c>
      <c r="N84">
        <v>0</v>
      </c>
      <c r="O84">
        <f>FA!CX83</f>
        <v>1</v>
      </c>
      <c r="Q84">
        <v>0</v>
      </c>
      <c r="S84">
        <f>IF(SUM(J84:P84)&lt;$S$83,0,SUM(J84:P84))</f>
        <v>4</v>
      </c>
      <c r="T84" s="14">
        <f>$H$84*S84/SUM($S$84:$S$96)</f>
        <v>2.5545389551441104</v>
      </c>
    </row>
    <row r="85" spans="1:21" x14ac:dyDescent="0.25">
      <c r="A85" s="50"/>
      <c r="B85" s="50"/>
      <c r="C85" s="50"/>
      <c r="D85" s="50"/>
      <c r="E85" s="50"/>
      <c r="F85" s="50"/>
      <c r="G85" s="50"/>
      <c r="H85" s="50"/>
      <c r="I85" t="s">
        <v>216</v>
      </c>
      <c r="L85">
        <v>2</v>
      </c>
      <c r="M85">
        <v>-1</v>
      </c>
      <c r="N85">
        <v>1</v>
      </c>
      <c r="O85">
        <f>FA!CX84</f>
        <v>1</v>
      </c>
      <c r="Q85">
        <v>0</v>
      </c>
      <c r="S85">
        <f t="shared" ref="S85:S96" si="14">IF(SUM(J85:P85)&lt;$S$83,0,SUM(J85:P85))</f>
        <v>3</v>
      </c>
      <c r="T85" s="14">
        <f>$H$84*S85/SUM($S$84:$S$96)</f>
        <v>1.9159042163580831</v>
      </c>
    </row>
    <row r="86" spans="1:21" x14ac:dyDescent="0.25">
      <c r="A86" s="50"/>
      <c r="B86" s="50"/>
      <c r="C86" s="50"/>
      <c r="D86" s="50"/>
      <c r="E86" s="50"/>
      <c r="F86" s="50"/>
      <c r="G86" s="50"/>
      <c r="H86" s="50"/>
      <c r="I86" t="s">
        <v>44</v>
      </c>
      <c r="J86">
        <v>1</v>
      </c>
      <c r="M86">
        <v>1</v>
      </c>
      <c r="N86">
        <v>1</v>
      </c>
      <c r="O86">
        <f>FA!CX85</f>
        <v>1</v>
      </c>
      <c r="Q86">
        <v>0</v>
      </c>
      <c r="S86">
        <f t="shared" si="14"/>
        <v>4</v>
      </c>
      <c r="T86" s="14">
        <f>$H$84*S86/SUM($S$84:$S$96)</f>
        <v>2.5545389551441104</v>
      </c>
    </row>
    <row r="87" spans="1:21" x14ac:dyDescent="0.25">
      <c r="A87" s="50"/>
      <c r="B87" s="50"/>
      <c r="C87" s="50"/>
      <c r="D87" s="50"/>
      <c r="E87" s="50"/>
      <c r="F87" s="50"/>
      <c r="G87" s="50"/>
      <c r="H87" s="50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9"/>
    </row>
    <row r="88" spans="1:21" x14ac:dyDescent="0.25">
      <c r="A88" s="50"/>
      <c r="B88" s="50"/>
      <c r="C88" s="50"/>
      <c r="D88" s="50"/>
      <c r="E88" s="50"/>
      <c r="F88" s="50"/>
      <c r="G88" s="50"/>
      <c r="H88" s="50"/>
      <c r="I88" s="23" t="s">
        <v>200</v>
      </c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9"/>
    </row>
    <row r="89" spans="1:21" x14ac:dyDescent="0.25">
      <c r="A89" s="50"/>
      <c r="B89" s="50"/>
      <c r="C89" s="50"/>
      <c r="D89" s="50"/>
      <c r="E89" s="50"/>
      <c r="F89" s="50"/>
      <c r="G89" s="50"/>
      <c r="H89" s="50"/>
      <c r="I89" t="s">
        <v>189</v>
      </c>
      <c r="L89">
        <v>2</v>
      </c>
      <c r="M89">
        <v>1</v>
      </c>
      <c r="N89">
        <v>1</v>
      </c>
      <c r="O89">
        <f>FA!CX88</f>
        <v>0</v>
      </c>
      <c r="Q89">
        <v>0</v>
      </c>
      <c r="S89">
        <f t="shared" si="14"/>
        <v>4</v>
      </c>
      <c r="T89" s="14">
        <f>$H$84*S89/SUM($S$84:$S$96)</f>
        <v>2.5545389551441104</v>
      </c>
    </row>
    <row r="90" spans="1:21" x14ac:dyDescent="0.25">
      <c r="A90" s="50"/>
      <c r="B90" s="50"/>
      <c r="C90" s="50"/>
      <c r="D90" s="50"/>
      <c r="E90" s="50"/>
      <c r="F90" s="50"/>
      <c r="G90" s="50"/>
      <c r="H90" s="50"/>
      <c r="S90">
        <f t="shared" si="14"/>
        <v>0</v>
      </c>
    </row>
    <row r="91" spans="1:21" x14ac:dyDescent="0.25">
      <c r="A91" s="50"/>
      <c r="B91" s="50"/>
      <c r="C91" s="50"/>
      <c r="D91" s="50"/>
      <c r="E91" s="50"/>
      <c r="F91" s="50"/>
      <c r="G91" s="50"/>
      <c r="H91" s="50"/>
      <c r="I91" t="s">
        <v>35</v>
      </c>
      <c r="J91">
        <v>0</v>
      </c>
      <c r="M91">
        <v>0</v>
      </c>
      <c r="N91">
        <v>1</v>
      </c>
      <c r="O91">
        <f>FA!CX90</f>
        <v>0</v>
      </c>
      <c r="Q91">
        <v>0</v>
      </c>
      <c r="S91">
        <f t="shared" si="14"/>
        <v>0</v>
      </c>
      <c r="T91" s="14">
        <f>$H$84*S91/SUM($S$84:$S$96)</f>
        <v>0</v>
      </c>
    </row>
    <row r="92" spans="1:21" x14ac:dyDescent="0.25">
      <c r="A92" s="50"/>
      <c r="B92" s="50"/>
      <c r="C92" s="50"/>
      <c r="D92" s="50"/>
      <c r="E92" s="50"/>
      <c r="F92" s="50"/>
      <c r="G92" s="50"/>
      <c r="H92" s="50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9"/>
    </row>
    <row r="93" spans="1:21" x14ac:dyDescent="0.25">
      <c r="A93" s="50"/>
      <c r="B93" s="50"/>
      <c r="C93" s="50"/>
      <c r="D93" s="50"/>
      <c r="E93" s="50"/>
      <c r="F93" s="50"/>
      <c r="G93" s="50"/>
      <c r="H93" s="50"/>
      <c r="I93" s="23" t="s">
        <v>199</v>
      </c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9"/>
    </row>
    <row r="94" spans="1:21" x14ac:dyDescent="0.25">
      <c r="A94" s="50"/>
      <c r="B94" s="50"/>
      <c r="C94" s="50"/>
      <c r="D94" s="50"/>
      <c r="E94" s="50"/>
      <c r="F94" s="50"/>
      <c r="G94" s="50"/>
      <c r="H94" s="50"/>
      <c r="I94" t="s">
        <v>54</v>
      </c>
      <c r="L94">
        <v>1</v>
      </c>
      <c r="M94">
        <v>0</v>
      </c>
      <c r="N94">
        <v>1</v>
      </c>
      <c r="O94">
        <f>FA!CX93</f>
        <v>1</v>
      </c>
      <c r="Q94">
        <v>0</v>
      </c>
      <c r="S94">
        <f t="shared" si="14"/>
        <v>3</v>
      </c>
      <c r="T94" s="14">
        <f>$H$84*S94/SUM($S$84:$S$96)</f>
        <v>1.9159042163580831</v>
      </c>
    </row>
    <row r="95" spans="1:21" x14ac:dyDescent="0.25">
      <c r="A95" s="50"/>
      <c r="B95" s="50"/>
      <c r="C95" s="50"/>
      <c r="D95" s="50"/>
      <c r="E95" s="50"/>
      <c r="F95" s="50"/>
      <c r="G95" s="50"/>
      <c r="H95" s="50"/>
      <c r="I95" t="s">
        <v>56</v>
      </c>
      <c r="L95">
        <v>2</v>
      </c>
      <c r="M95">
        <v>-1</v>
      </c>
      <c r="N95">
        <v>1</v>
      </c>
      <c r="O95">
        <f>FA!CX94</f>
        <v>1</v>
      </c>
      <c r="Q95">
        <v>0</v>
      </c>
      <c r="S95">
        <f t="shared" si="14"/>
        <v>3</v>
      </c>
      <c r="T95" s="14">
        <f>$H$84*S95/SUM($S$84:$S$96)</f>
        <v>1.9159042163580831</v>
      </c>
    </row>
    <row r="96" spans="1:21" x14ac:dyDescent="0.25">
      <c r="A96" s="50"/>
      <c r="B96" s="50"/>
      <c r="C96" s="50"/>
      <c r="D96" s="50"/>
      <c r="E96" s="50"/>
      <c r="F96" s="50"/>
      <c r="G96" s="50"/>
      <c r="H96" s="50"/>
      <c r="J96" t="s">
        <v>207</v>
      </c>
      <c r="Q96">
        <v>0</v>
      </c>
      <c r="S96">
        <f t="shared" si="14"/>
        <v>0</v>
      </c>
      <c r="T96" s="14">
        <f>$H$84*S96/SUM($S$84:$S$96)</f>
        <v>0</v>
      </c>
      <c r="U96" s="49">
        <f>SUM(T84:T96)</f>
        <v>13.41132951450658</v>
      </c>
    </row>
    <row r="98" spans="5:21" x14ac:dyDescent="0.25">
      <c r="E98" s="44">
        <f>SUM(E6:E96)</f>
        <v>100</v>
      </c>
      <c r="F98" s="44">
        <f>SUM(F6:F96)</f>
        <v>13.739999999999998</v>
      </c>
      <c r="G98" s="44">
        <f>SUM(G6:G96)</f>
        <v>98.678274000000002</v>
      </c>
      <c r="H98" s="44">
        <f>SUM(H6:H96)</f>
        <v>99.999999999999986</v>
      </c>
      <c r="J98">
        <f t="shared" ref="J98" si="15">COUNT(J6:J96)</f>
        <v>19</v>
      </c>
      <c r="L98">
        <f>COUNT(L6:L96)</f>
        <v>55</v>
      </c>
      <c r="T98" s="14">
        <f>SUM(T6:T96)</f>
        <v>100</v>
      </c>
      <c r="U98" s="14">
        <f>SUM(U6:U96)</f>
        <v>99.999999999999986</v>
      </c>
    </row>
    <row r="99" spans="5:21" x14ac:dyDescent="0.25">
      <c r="E99" s="44">
        <f>E98-E64-E34</f>
        <v>87.47</v>
      </c>
      <c r="F99" s="44">
        <f>F98-F64-F34</f>
        <v>13.739999999999998</v>
      </c>
      <c r="G99" s="44">
        <f>G98-G64-G34</f>
        <v>86.148274000000001</v>
      </c>
    </row>
  </sheetData>
  <mergeCells count="83">
    <mergeCell ref="G77:G82"/>
    <mergeCell ref="H77:H82"/>
    <mergeCell ref="B84:B96"/>
    <mergeCell ref="C84:C96"/>
    <mergeCell ref="D84:D96"/>
    <mergeCell ref="E84:E96"/>
    <mergeCell ref="F84:F96"/>
    <mergeCell ref="G84:G96"/>
    <mergeCell ref="H84:H96"/>
    <mergeCell ref="B77:B82"/>
    <mergeCell ref="C77:C82"/>
    <mergeCell ref="D77:D82"/>
    <mergeCell ref="E77:E82"/>
    <mergeCell ref="F77:F82"/>
    <mergeCell ref="G68:G70"/>
    <mergeCell ref="H68:H70"/>
    <mergeCell ref="B72:B75"/>
    <mergeCell ref="C72:C75"/>
    <mergeCell ref="D72:D75"/>
    <mergeCell ref="E72:E75"/>
    <mergeCell ref="F72:F75"/>
    <mergeCell ref="G72:G75"/>
    <mergeCell ref="H72:H75"/>
    <mergeCell ref="B68:B70"/>
    <mergeCell ref="C68:C70"/>
    <mergeCell ref="D68:D70"/>
    <mergeCell ref="E68:E70"/>
    <mergeCell ref="F68:F70"/>
    <mergeCell ref="D64:D66"/>
    <mergeCell ref="E64:E66"/>
    <mergeCell ref="F64:F66"/>
    <mergeCell ref="G64:G66"/>
    <mergeCell ref="H64:H66"/>
    <mergeCell ref="G40:G56"/>
    <mergeCell ref="H40:H56"/>
    <mergeCell ref="B58:B62"/>
    <mergeCell ref="C58:C62"/>
    <mergeCell ref="D58:D62"/>
    <mergeCell ref="E58:E62"/>
    <mergeCell ref="F58:F62"/>
    <mergeCell ref="G58:G62"/>
    <mergeCell ref="H58:H62"/>
    <mergeCell ref="B40:B56"/>
    <mergeCell ref="C40:C56"/>
    <mergeCell ref="D40:D56"/>
    <mergeCell ref="E40:E56"/>
    <mergeCell ref="F40:F56"/>
    <mergeCell ref="D34:D38"/>
    <mergeCell ref="E34:E38"/>
    <mergeCell ref="F34:F38"/>
    <mergeCell ref="G34:G38"/>
    <mergeCell ref="H34:H38"/>
    <mergeCell ref="H18:H25"/>
    <mergeCell ref="B27:B32"/>
    <mergeCell ref="C27:C32"/>
    <mergeCell ref="D27:D32"/>
    <mergeCell ref="E27:E32"/>
    <mergeCell ref="F27:F32"/>
    <mergeCell ref="G27:G32"/>
    <mergeCell ref="H27:H32"/>
    <mergeCell ref="B18:B25"/>
    <mergeCell ref="C18:C25"/>
    <mergeCell ref="D18:D25"/>
    <mergeCell ref="E18:E25"/>
    <mergeCell ref="F18:F25"/>
    <mergeCell ref="G18:G25"/>
    <mergeCell ref="I2:T2"/>
    <mergeCell ref="E3:H3"/>
    <mergeCell ref="J3:K3"/>
    <mergeCell ref="N3:P3"/>
    <mergeCell ref="C6:C16"/>
    <mergeCell ref="B2:H2"/>
    <mergeCell ref="G6:G16"/>
    <mergeCell ref="H6:H16"/>
    <mergeCell ref="D6:D16"/>
    <mergeCell ref="E6:E16"/>
    <mergeCell ref="F6:F16"/>
    <mergeCell ref="B34:B38"/>
    <mergeCell ref="C34:C38"/>
    <mergeCell ref="B64:B66"/>
    <mergeCell ref="C64:C66"/>
    <mergeCell ref="A6:A96"/>
    <mergeCell ref="B6:B16"/>
  </mergeCells>
  <conditionalFormatting sqref="T6:T16 T18:T25 T27:T32 T34:T38 T40:T56 T58:T62 T64:T66 T68:T70 T72:T75 T77:T78 T81:T82 T84:T86 T89:T91 T94:T96">
    <cfRule type="cellIs" dxfId="0" priority="1" operator="greaterThan">
      <formula>4.998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6CA6-36D3-4B80-AF1A-9D612E70259E}">
  <dimension ref="A1:CX105"/>
  <sheetViews>
    <sheetView zoomScale="75" zoomScaleNormal="75" workbookViewId="0">
      <selection activeCell="A88" sqref="A88"/>
    </sheetView>
  </sheetViews>
  <sheetFormatPr baseColWidth="10" defaultRowHeight="15" x14ac:dyDescent="0.25"/>
  <cols>
    <col min="1" max="1" width="16.140625" bestFit="1" customWidth="1"/>
    <col min="3" max="5" width="19.7109375" customWidth="1"/>
    <col min="6" max="8" width="19.7109375" style="4" customWidth="1"/>
    <col min="9" max="9" width="19.5703125" customWidth="1"/>
    <col min="10" max="11" width="18.85546875" style="4" bestFit="1" customWidth="1"/>
    <col min="12" max="14" width="21.42578125" bestFit="1" customWidth="1"/>
    <col min="15" max="15" width="21.42578125" style="31" bestFit="1" customWidth="1"/>
    <col min="16" max="16" width="21.42578125" style="37" customWidth="1"/>
    <col min="17" max="18" width="20.42578125" customWidth="1"/>
    <col min="19" max="22" width="20.42578125" style="4" customWidth="1"/>
    <col min="30" max="30" width="11.42578125" style="31"/>
    <col min="31" max="36" width="20" style="4" customWidth="1"/>
    <col min="38" max="43" width="11.42578125" style="7"/>
    <col min="44" max="44" width="11.42578125" style="31"/>
    <col min="45" max="50" width="19.85546875" style="4" customWidth="1"/>
    <col min="51" max="51" width="15.140625" style="31" bestFit="1" customWidth="1"/>
    <col min="52" max="52" width="21.42578125" style="37" customWidth="1"/>
    <col min="53" max="58" width="19.140625" style="4" customWidth="1"/>
    <col min="59" max="59" width="11.42578125" style="33"/>
    <col min="60" max="60" width="21.42578125" style="37" customWidth="1"/>
    <col min="61" max="61" width="14" customWidth="1"/>
    <col min="74" max="74" width="11.42578125" style="33"/>
    <col min="75" max="75" width="21.42578125" style="37" customWidth="1"/>
    <col min="76" max="81" width="19.85546875" style="4" customWidth="1"/>
    <col min="89" max="89" width="11.42578125" style="33"/>
    <col min="90" max="90" width="11.42578125" style="37" customWidth="1"/>
    <col min="91" max="96" width="11.42578125" style="12"/>
    <col min="101" max="101" width="11.42578125" style="37"/>
    <col min="102" max="102" width="21.42578125" style="42" customWidth="1"/>
  </cols>
  <sheetData>
    <row r="1" spans="1:102" x14ac:dyDescent="0.25">
      <c r="C1" t="str">
        <f>"TRANSPOSE=T"</f>
        <v>TRANSPOSE=T</v>
      </c>
      <c r="D1" t="str">
        <f>"showIDs=f"</f>
        <v>showIDs=f</v>
      </c>
      <c r="E1" t="str">
        <f>"showdates=f"</f>
        <v>showdates=f</v>
      </c>
      <c r="F1" s="4" t="str">
        <f>"showheaders=f"</f>
        <v>showheaders=f</v>
      </c>
      <c r="P1" s="38">
        <v>0.15</v>
      </c>
      <c r="AZ1" s="38">
        <v>0.18</v>
      </c>
      <c r="BC1" s="4" t="s">
        <v>95</v>
      </c>
      <c r="BH1" s="38">
        <v>0.27</v>
      </c>
      <c r="BW1" s="38">
        <v>0.24</v>
      </c>
      <c r="CL1" s="38">
        <v>0.24</v>
      </c>
      <c r="CX1" s="41">
        <v>7</v>
      </c>
    </row>
    <row r="2" spans="1:102" x14ac:dyDescent="0.25">
      <c r="C2" s="2" t="s">
        <v>67</v>
      </c>
      <c r="D2" t="s">
        <v>68</v>
      </c>
      <c r="E2" t="s">
        <v>73</v>
      </c>
      <c r="F2" s="4" t="s">
        <v>69</v>
      </c>
      <c r="G2" s="4" t="s">
        <v>70</v>
      </c>
      <c r="H2" s="4" t="s">
        <v>71</v>
      </c>
      <c r="P2" s="38">
        <v>0.06</v>
      </c>
      <c r="AZ2" s="38">
        <v>0.09</v>
      </c>
      <c r="BH2" s="38">
        <v>0.18</v>
      </c>
      <c r="BW2" s="38">
        <v>0.12</v>
      </c>
      <c r="CL2" s="38">
        <v>0.12</v>
      </c>
      <c r="CX2" s="41">
        <v>3</v>
      </c>
    </row>
    <row r="3" spans="1:102" x14ac:dyDescent="0.25">
      <c r="C3" t="s">
        <v>64</v>
      </c>
      <c r="D3" t="s">
        <v>65</v>
      </c>
      <c r="E3" t="s">
        <v>66</v>
      </c>
      <c r="L3" s="3"/>
      <c r="M3" s="3"/>
      <c r="N3" s="3"/>
      <c r="O3" s="32"/>
      <c r="P3" s="38">
        <v>0</v>
      </c>
      <c r="Q3" s="3" t="s">
        <v>74</v>
      </c>
      <c r="R3" s="3" t="s">
        <v>75</v>
      </c>
      <c r="S3" s="4" t="s">
        <v>76</v>
      </c>
      <c r="X3" s="3" t="s">
        <v>79</v>
      </c>
      <c r="Y3" s="3" t="s">
        <v>80</v>
      </c>
      <c r="Z3" s="4" t="s">
        <v>81</v>
      </c>
      <c r="AE3" s="4" t="s">
        <v>83</v>
      </c>
      <c r="AF3" s="4" t="s">
        <v>84</v>
      </c>
      <c r="AG3" s="4" t="s">
        <v>85</v>
      </c>
      <c r="AL3" s="7" t="s">
        <v>87</v>
      </c>
      <c r="AM3" s="7" t="s">
        <v>88</v>
      </c>
      <c r="AN3" s="7" t="s">
        <v>89</v>
      </c>
      <c r="AS3" s="4" t="s">
        <v>93</v>
      </c>
      <c r="AT3" s="4" t="s">
        <v>94</v>
      </c>
      <c r="AU3" s="4" t="s">
        <v>170</v>
      </c>
      <c r="AZ3" s="38">
        <v>0</v>
      </c>
      <c r="BA3" s="10"/>
      <c r="BB3" s="10"/>
      <c r="BC3" s="10"/>
      <c r="BD3" s="10"/>
      <c r="BE3" s="10"/>
      <c r="BF3" s="10"/>
      <c r="BH3" s="38">
        <v>0</v>
      </c>
      <c r="BI3" s="9" t="s">
        <v>96</v>
      </c>
      <c r="BJ3" s="9" t="s">
        <v>97</v>
      </c>
      <c r="BK3" s="9" t="s">
        <v>98</v>
      </c>
      <c r="BP3" s="7" t="s">
        <v>138</v>
      </c>
      <c r="BQ3" s="7" t="s">
        <v>139</v>
      </c>
      <c r="BR3" s="7" t="s">
        <v>140</v>
      </c>
      <c r="BW3" s="38">
        <v>0</v>
      </c>
      <c r="BX3" s="4" t="s">
        <v>101</v>
      </c>
      <c r="BY3" s="4" t="s">
        <v>102</v>
      </c>
      <c r="BZ3" s="4" t="s">
        <v>103</v>
      </c>
      <c r="CE3" s="7" t="s">
        <v>104</v>
      </c>
      <c r="CF3" s="7" t="s">
        <v>105</v>
      </c>
      <c r="CG3" s="7" t="s">
        <v>106</v>
      </c>
      <c r="CL3" s="38">
        <v>0</v>
      </c>
      <c r="CM3" s="12" t="s">
        <v>109</v>
      </c>
      <c r="CN3" s="12" t="s">
        <v>110</v>
      </c>
      <c r="CO3" s="12" t="s">
        <v>111</v>
      </c>
      <c r="CT3" t="s">
        <v>113</v>
      </c>
      <c r="CU3" s="2" t="s">
        <v>129</v>
      </c>
      <c r="CX3" s="41">
        <v>0</v>
      </c>
    </row>
    <row r="4" spans="1:102" x14ac:dyDescent="0.25">
      <c r="C4" s="51" t="s">
        <v>72</v>
      </c>
      <c r="D4" s="51"/>
      <c r="E4" s="51"/>
      <c r="F4" s="51"/>
      <c r="G4" s="51"/>
      <c r="H4" s="51"/>
      <c r="I4" s="1"/>
      <c r="J4" s="55" t="s">
        <v>114</v>
      </c>
      <c r="K4" s="55"/>
      <c r="L4" s="55"/>
      <c r="M4" s="55"/>
      <c r="N4" s="55"/>
      <c r="O4" s="31" t="s">
        <v>164</v>
      </c>
      <c r="P4" s="37" t="s">
        <v>166</v>
      </c>
      <c r="Q4" s="51" t="s">
        <v>77</v>
      </c>
      <c r="R4" s="51"/>
      <c r="S4" s="51"/>
      <c r="T4" s="51"/>
      <c r="U4" s="51"/>
      <c r="V4" s="51"/>
      <c r="X4" s="51" t="s">
        <v>78</v>
      </c>
      <c r="Y4" s="51"/>
      <c r="Z4" s="51"/>
      <c r="AA4" s="51"/>
      <c r="AB4" s="51"/>
      <c r="AC4" s="51"/>
      <c r="AD4" s="31" t="s">
        <v>164</v>
      </c>
      <c r="AE4" s="55" t="s">
        <v>82</v>
      </c>
      <c r="AF4" s="55"/>
      <c r="AG4" s="55"/>
      <c r="AH4" s="55"/>
      <c r="AI4" s="55"/>
      <c r="AJ4" s="55"/>
      <c r="AL4" s="56" t="s">
        <v>86</v>
      </c>
      <c r="AM4" s="56"/>
      <c r="AN4" s="56"/>
      <c r="AO4" s="56"/>
      <c r="AP4" s="56"/>
      <c r="AQ4" s="56"/>
      <c r="AR4" s="31" t="s">
        <v>164</v>
      </c>
      <c r="AS4" s="55" t="s">
        <v>90</v>
      </c>
      <c r="AT4" s="55"/>
      <c r="AU4" s="55"/>
      <c r="AV4" s="55"/>
      <c r="AW4" s="55"/>
      <c r="AX4" s="55"/>
      <c r="AY4" s="31" t="s">
        <v>165</v>
      </c>
      <c r="AZ4" s="37" t="s">
        <v>166</v>
      </c>
      <c r="BA4" s="57" t="s">
        <v>99</v>
      </c>
      <c r="BB4" s="57"/>
      <c r="BC4" s="57"/>
      <c r="BD4" s="57"/>
      <c r="BE4" s="57"/>
      <c r="BF4" s="57"/>
      <c r="BG4" s="33" t="s">
        <v>164</v>
      </c>
      <c r="BH4" s="37" t="s">
        <v>166</v>
      </c>
      <c r="BI4" s="56" t="s">
        <v>91</v>
      </c>
      <c r="BJ4" s="56"/>
      <c r="BK4" s="56"/>
      <c r="BL4" s="56"/>
      <c r="BM4" s="56"/>
      <c r="BN4" s="56"/>
      <c r="BP4" s="56" t="s">
        <v>92</v>
      </c>
      <c r="BQ4" s="56"/>
      <c r="BR4" s="56"/>
      <c r="BS4" s="56"/>
      <c r="BT4" s="56"/>
      <c r="BU4" s="56"/>
      <c r="BV4" s="33" t="s">
        <v>164</v>
      </c>
      <c r="BW4" s="37" t="s">
        <v>166</v>
      </c>
      <c r="BX4" s="55" t="s">
        <v>100</v>
      </c>
      <c r="BY4" s="55"/>
      <c r="BZ4" s="55"/>
      <c r="CA4" s="55"/>
      <c r="CB4" s="55"/>
      <c r="CC4" s="55"/>
      <c r="CE4" s="51" t="s">
        <v>107</v>
      </c>
      <c r="CF4" s="51"/>
      <c r="CG4" s="51"/>
      <c r="CH4" s="51"/>
      <c r="CI4" s="51"/>
      <c r="CJ4" s="51"/>
      <c r="CK4" s="33" t="s">
        <v>164</v>
      </c>
      <c r="CL4" s="37" t="s">
        <v>166</v>
      </c>
      <c r="CM4" s="63" t="s">
        <v>108</v>
      </c>
      <c r="CN4" s="63"/>
      <c r="CO4" s="63"/>
      <c r="CP4" s="63"/>
      <c r="CQ4" s="63"/>
      <c r="CR4" s="63"/>
      <c r="CT4" t="s">
        <v>112</v>
      </c>
      <c r="CU4" t="s">
        <v>128</v>
      </c>
      <c r="CW4" s="37" t="s">
        <v>167</v>
      </c>
      <c r="CX4" s="42" t="s">
        <v>166</v>
      </c>
    </row>
    <row r="5" spans="1:102" x14ac:dyDescent="0.25">
      <c r="A5" t="str">
        <f>Notations!I6</f>
        <v>MSI US Equity</v>
      </c>
      <c r="C5" s="4">
        <f>_xll.BQL($A5,C$3)</f>
        <v>9978000000</v>
      </c>
      <c r="D5" s="4">
        <f>_xll.BQL($A5,D$3)</f>
        <v>10655000000</v>
      </c>
      <c r="E5" s="4">
        <f>_xll.BQL($A5,E$3,$C$1,$D$1,$E$1,$F$1,"cols=4;rows=1")</f>
        <v>10805555555.555555</v>
      </c>
      <c r="F5" s="4">
        <v>11454454545.454546</v>
      </c>
      <c r="G5" s="4">
        <v>12150125000</v>
      </c>
      <c r="H5" s="4">
        <v>13053666666.666666</v>
      </c>
      <c r="I5" s="4"/>
      <c r="J5" s="6">
        <f t="shared" ref="J5:J15" si="0">D5/C5-1</f>
        <v>6.7849268390459017E-2</v>
      </c>
      <c r="K5" s="6">
        <f t="shared" ref="K5:K15" si="1">E5/D5-1</f>
        <v>1.4130038062464045E-2</v>
      </c>
      <c r="L5" s="6">
        <f t="shared" ref="L5:L15" si="2">F5/E5-1</f>
        <v>6.0052348679598078E-2</v>
      </c>
      <c r="M5" s="6">
        <f t="shared" ref="M5:M15" si="3">G5/F5-1</f>
        <v>6.0733616933467571E-2</v>
      </c>
      <c r="N5" s="6">
        <f t="shared" ref="N5:N15" si="4">H5/G5-1</f>
        <v>7.4364804202974533E-2</v>
      </c>
      <c r="O5" s="33">
        <f t="shared" ref="O5:O63" si="5">SUM(L5:N5)/3</f>
        <v>6.5050256605346732E-2</v>
      </c>
      <c r="P5" s="39">
        <f t="shared" ref="P5:P61" si="6">IF(O5&lt;$P$3,-2,IF(O5&lt;$P$2,0,IF(O5&lt;$P$1,1,2)))</f>
        <v>1</v>
      </c>
      <c r="Q5" s="4">
        <f>_xll.BQL($A5,Q$3)</f>
        <v>4977000000</v>
      </c>
      <c r="R5" s="4">
        <f>_xll.BQL($A5,R$3)</f>
        <v>5442000000</v>
      </c>
      <c r="S5" s="4">
        <f>_xll.BQL($A5,S$3,$C$1,$D$1,$E$1,$F$1,"cols=4;rows=1")</f>
        <v>5518428135.2377958</v>
      </c>
      <c r="T5" s="4">
        <v>5900784003.5711966</v>
      </c>
      <c r="U5" s="4">
        <v>6294793027.7822132</v>
      </c>
      <c r="V5" s="4">
        <v>6789048541.1401396</v>
      </c>
      <c r="X5" s="7">
        <f>_xll.BQL($A5,X$3)</f>
        <v>49.87973541791942</v>
      </c>
      <c r="Y5" s="7">
        <f>_xll.BQL($A5,Y$3)</f>
        <v>51.074612857813236</v>
      </c>
      <c r="Z5" s="7">
        <f>_xll.BQL($A5,Z$3,$C$1,$D$1,$E$1,$F$1,"cols=4;rows=1")</f>
        <v>51.129598655519899</v>
      </c>
      <c r="AA5" s="8">
        <v>51.535870689978204</v>
      </c>
      <c r="AB5" s="8">
        <v>52.037430189122702</v>
      </c>
      <c r="AC5" s="8">
        <v>52.316140390291103</v>
      </c>
      <c r="AD5" s="35">
        <f t="shared" ref="AD5:AD63" si="7">SUM(AA5:AC5)/3</f>
        <v>51.963147089797339</v>
      </c>
      <c r="AE5" s="4">
        <f>_xll.BQL($A5,AE$3)</f>
        <v>2871000000</v>
      </c>
      <c r="AF5" s="4">
        <f>_xll.BQL($A5,AF$3)</f>
        <v>3766000000</v>
      </c>
      <c r="AG5" s="4">
        <f>_xll.BQL($A5,AG$3,$C$1,$D$1,$E$1,$F$1,"cols=4;rows=1")</f>
        <v>3493500000</v>
      </c>
      <c r="AH5" s="4">
        <v>3692875000</v>
      </c>
      <c r="AI5" s="4">
        <v>3997400000</v>
      </c>
      <c r="AJ5" s="4">
        <v>4378000000</v>
      </c>
      <c r="AL5" s="7">
        <f>_xll.BQL($A5,AL$3)</f>
        <v>28.773301262778112</v>
      </c>
      <c r="AM5" s="7">
        <f>_xll.BQL($A5,AM$3)</f>
        <v>35.344908493664946</v>
      </c>
      <c r="AN5" s="7">
        <f>_xll.BQL($A5,AN$3,$C$1,$D$1,$E$1,$F$1,"cols=4;rows=1")</f>
        <v>32.330591259640101</v>
      </c>
      <c r="AO5" s="7">
        <v>32.239640790799925</v>
      </c>
      <c r="AP5" s="7">
        <v>32.900073044516006</v>
      </c>
      <c r="AQ5" s="7">
        <v>33.538469395572129</v>
      </c>
      <c r="AR5" s="35">
        <f t="shared" ref="AR5:AR61" si="8">SUM(AO5:AQ5)/3</f>
        <v>32.892727743629358</v>
      </c>
      <c r="AS5" s="4">
        <f>_xll.BQL($A5,AS$3)</f>
        <v>1771823529.4117701</v>
      </c>
      <c r="AT5" s="4">
        <f>_xll.BQL($A5,AT$3)</f>
        <v>2060851599.9155149</v>
      </c>
      <c r="AU5" s="4">
        <f>_xll.BQL($A5,AU$3,$C$1,$D$1,$E$1,$F$1,"cols=4;rows=1")</f>
        <v>1551750000</v>
      </c>
      <c r="AV5" s="4">
        <v>2185625000</v>
      </c>
      <c r="AW5" s="4">
        <v>2426000000</v>
      </c>
      <c r="AX5" s="4">
        <v>2664000000</v>
      </c>
      <c r="AY5" s="33">
        <f t="shared" ref="AY5:AY61" si="9">((AV5/AU5-1)+(AW5/AV5-1)+(AX5/AW5-1))/3</f>
        <v>0.20552475719398008</v>
      </c>
      <c r="AZ5" s="39">
        <f t="shared" ref="AZ5:AZ62" si="10">IF(AY5&lt;AZ$3,-2,IF(AY5&lt;AZ$2,0,IF(AY5&lt;AZ$1,1,2)))</f>
        <v>2</v>
      </c>
      <c r="BA5" s="11">
        <f t="shared" ref="BA5:BA15" si="11">AS5/C5</f>
        <v>0.17757301357103328</v>
      </c>
      <c r="BB5" s="11">
        <f t="shared" ref="BB5:BB15" si="12">AT5/D5</f>
        <v>0.19341638666499436</v>
      </c>
      <c r="BC5" s="11">
        <f t="shared" ref="BC5:BC15" si="13">AU5/E5</f>
        <v>0.14360668380462724</v>
      </c>
      <c r="BD5" s="11">
        <f t="shared" ref="BD5:BD15" si="14">AV5/F5</f>
        <v>0.19081004611147706</v>
      </c>
      <c r="BE5" s="11">
        <f t="shared" ref="BE5:BE15" si="15">AW5/G5</f>
        <v>0.19966872768798674</v>
      </c>
      <c r="BF5" s="11">
        <f t="shared" ref="BF5:BF15" si="16">AX5/H5</f>
        <v>0.20408059038328952</v>
      </c>
      <c r="BG5" s="33">
        <f t="shared" ref="BG5:BG61" si="17">SUM(BD5:BF5)/3</f>
        <v>0.19818645472758445</v>
      </c>
      <c r="BH5" s="39">
        <f t="shared" ref="BH5:BH62" si="18">IF(BG5&lt;BH$3,-2,IF(BG5&lt;BH$2,0,IF(BG5&lt;BH$1,1,2)))</f>
        <v>1</v>
      </c>
      <c r="BI5">
        <f>_xll.BQL($A5,BI$3)</f>
        <v>10.295040999999999</v>
      </c>
      <c r="BJ5">
        <f>_xll.BQL($A5,BJ$3,$C$1,$D$1,$E$1,$F$1)</f>
        <v>12.123177999999999</v>
      </c>
      <c r="BK5">
        <f>_xll.BQL($A5,BK$3,$C$1,$D$1,$E$1,$F$1,"cols=4;rows=1")</f>
        <v>13.683846153846154</v>
      </c>
      <c r="BL5">
        <v>14.716153846153844</v>
      </c>
      <c r="BM5">
        <v>16.087499999999999</v>
      </c>
      <c r="BN5">
        <v>17.946666666666669</v>
      </c>
      <c r="BP5">
        <f>_xll.BQL($A5,BP$3)</f>
        <v>15.674085096911345</v>
      </c>
      <c r="BQ5">
        <f>_xll.BQL($A5,BQ$3,$C$1,$D$1,$E$1,$F$1)</f>
        <v>19.815441664088784</v>
      </c>
      <c r="BR5">
        <f>_xll.BQL($A5,BR$3,$C$1,$D$1,$E$1,$F$1,"cols=4;rows=1")</f>
        <v>32.916868945409298</v>
      </c>
      <c r="BS5">
        <v>7.5439878576648294</v>
      </c>
      <c r="BT5">
        <v>9.3186451309393181</v>
      </c>
      <c r="BU5">
        <v>11.556591556591579</v>
      </c>
      <c r="BV5" s="33">
        <f t="shared" ref="BV5:BV11" si="19">SUM(BS5:BU5)/300</f>
        <v>9.4730748483985744E-2</v>
      </c>
      <c r="BW5" s="39">
        <f t="shared" ref="BW5:BW62" si="20">IF(BV5&lt;BW$3,-2,IF(BV5&lt;BW$2,0,IF(BV5&lt;BW$1,1,2)))</f>
        <v>0</v>
      </c>
      <c r="BX5" s="4">
        <f>_xll.BQL($A5,BX$3)</f>
        <v>1791000000</v>
      </c>
      <c r="BY5" s="4">
        <f>_xll.BQL($A5,BY$3,$C$1,$D$1,$E$1,$F$1)</f>
        <v>2314000000</v>
      </c>
      <c r="BZ5" s="4">
        <f>_xll.BQL($A5,BZ$3,$C$1,$D$1,$E$1,$F$1,"cols=4;rows=1")</f>
        <v>1948437000.39977</v>
      </c>
      <c r="CA5" s="4">
        <v>2361894189.7289701</v>
      </c>
      <c r="CB5" s="4">
        <v>2607848838.53016</v>
      </c>
      <c r="CC5" s="4">
        <v>2880849945.96523</v>
      </c>
      <c r="CE5" s="13">
        <f>_xll.BQL($A5,CE$3)</f>
        <v>406.90476190476187</v>
      </c>
      <c r="CF5" s="13">
        <f>_xll.BQL($A5,CF$3)</f>
        <v>184.95260663507111</v>
      </c>
      <c r="CG5" s="13">
        <f>_xll.BQL($A5,CG$3,$C$1,$D$1,$E$1,$F$1,"cols=4;rows=1")</f>
        <v>159.76000000000002</v>
      </c>
      <c r="CH5" s="14">
        <v>94.428333333333342</v>
      </c>
      <c r="CI5" s="14">
        <v>77.834000000000003</v>
      </c>
      <c r="CJ5" s="14">
        <v>68.075000000000003</v>
      </c>
      <c r="CK5" s="33">
        <f t="shared" ref="CK5:CK11" si="21">SUM(CH5:CJ5)/300</f>
        <v>0.80112444444444442</v>
      </c>
      <c r="CL5" s="39">
        <f t="shared" ref="CL5:CL62" si="22">IF(CK5&lt;CL$3,-2,IF(CK5&lt;CL$2,0,IF(CK5&lt;CL$1,1,2)))</f>
        <v>2</v>
      </c>
      <c r="CM5" s="13">
        <f>_xll.BQL($A5,CM$3)</f>
        <v>1.7396768402154399</v>
      </c>
      <c r="CN5" s="13">
        <f>_xll.BQL($A5,CN$3)</f>
        <v>1.6765087605451006</v>
      </c>
      <c r="CO5" s="13">
        <f>_xll.BQL($A5,CO$3,$C$1,$D$1,$E$1,$F$1,"cols=4;rows=1")</f>
        <v>1.193530842994132</v>
      </c>
      <c r="CP5" s="13">
        <v>0.9849236705818637</v>
      </c>
      <c r="CQ5" s="13">
        <v>0.57875118827237704</v>
      </c>
      <c r="CR5" s="13">
        <v>0.43375970762905436</v>
      </c>
      <c r="CT5" s="13" t="str">
        <f>_xll.BQL($A5,CT$3)</f>
        <v>IG1</v>
      </c>
      <c r="CU5" s="13" t="str">
        <f>_xll.BQL($A5,CU$3)</f>
        <v>BBB</v>
      </c>
      <c r="CW5" s="40">
        <f t="shared" ref="CW5:CW61" si="23">CL5+BW5+BH5+AZ5+P5</f>
        <v>6</v>
      </c>
      <c r="CX5" s="43">
        <f t="shared" ref="CX5:CX61" si="24">IF(CW5&lt;CX$3,-2,IF(CW5&lt;CX$2,0,IF(CW5&lt;CX$1,1,2)))</f>
        <v>1</v>
      </c>
    </row>
    <row r="6" spans="1:102" x14ac:dyDescent="0.25">
      <c r="A6" t="str">
        <f>Notations!I7</f>
        <v>LDOS US Equity</v>
      </c>
      <c r="C6" s="4">
        <f>_xll.BQL($A6,C$3)</f>
        <v>15438000000</v>
      </c>
      <c r="D6" s="4">
        <f>_xll.BQL($A6,D$3)</f>
        <v>16277000000</v>
      </c>
      <c r="E6" s="4">
        <f>_xll.BQL($A6,E$3,$C$1,$D$1,$E$1,$F$1,"cols=4;rows=1")</f>
        <v>16435000000</v>
      </c>
      <c r="F6" s="4">
        <v>16980357142.857143</v>
      </c>
      <c r="G6" s="4">
        <v>17648916666.666668</v>
      </c>
      <c r="H6" s="4">
        <v>18226666666.666668</v>
      </c>
      <c r="I6" s="4"/>
      <c r="J6" s="6">
        <f t="shared" si="0"/>
        <v>5.4346417929783675E-2</v>
      </c>
      <c r="K6" s="6">
        <f t="shared" si="1"/>
        <v>9.7069484548750751E-3</v>
      </c>
      <c r="L6" s="6">
        <f t="shared" si="2"/>
        <v>3.3182667651788567E-2</v>
      </c>
      <c r="M6" s="6">
        <f t="shared" si="3"/>
        <v>3.9372524275248066E-2</v>
      </c>
      <c r="N6" s="6">
        <f t="shared" si="4"/>
        <v>3.2735720322777162E-2</v>
      </c>
      <c r="O6" s="33">
        <f t="shared" si="5"/>
        <v>3.5096970749937929E-2</v>
      </c>
      <c r="P6" s="39">
        <f t="shared" si="6"/>
        <v>0</v>
      </c>
      <c r="Q6" s="4">
        <f>_xll.BQL($A6,Q$3)</f>
        <v>2244000000.0000005</v>
      </c>
      <c r="R6" s="4">
        <f>_xll.BQL($A6,R$3)</f>
        <v>2699999999.9999995</v>
      </c>
      <c r="S6" s="4">
        <f>_xll.BQL($A6,S$3,$C$1,$D$1,$E$1,$F$1,"cols=4;rows=1")</f>
        <v>2773489673.5677223</v>
      </c>
      <c r="T6" s="4">
        <v>4888144054.6334734</v>
      </c>
      <c r="U6" s="4">
        <v>3029972684.6238389</v>
      </c>
      <c r="V6" s="4">
        <v>3189666666.6666722</v>
      </c>
      <c r="X6" s="7">
        <f>_xll.BQL($A6,X$3)</f>
        <v>14.535561601243685</v>
      </c>
      <c r="Y6" s="7">
        <f>_xll.BQL($A6,Y$3)</f>
        <v>16.587823308963564</v>
      </c>
      <c r="Z6" s="7">
        <f>_xll.BQL($A6,Z$3,$C$1,$D$1,$E$1,$F$1,"cols=4;rows=1")</f>
        <v>16.875507597004699</v>
      </c>
      <c r="AA6" s="8">
        <v>28.787050905402801</v>
      </c>
      <c r="AB6" s="8">
        <v>17.1680378</v>
      </c>
      <c r="AC6" s="8">
        <v>17.5</v>
      </c>
      <c r="AD6" s="35">
        <f t="shared" si="7"/>
        <v>21.151696235134267</v>
      </c>
      <c r="AE6" s="4">
        <f>_xll.BQL($A6,AE$3)</f>
        <v>1847000000</v>
      </c>
      <c r="AF6" s="4">
        <f>_xll.BQL($A6,AF$3)</f>
        <v>2097000000</v>
      </c>
      <c r="AG6" s="4">
        <f>_xll.BQL($A6,AG$3,$C$1,$D$1,$E$1,$F$1,"cols=4;rows=1")</f>
        <v>2126857142.8571401</v>
      </c>
      <c r="AH6" s="4">
        <v>2160285714.2857099</v>
      </c>
      <c r="AI6" s="4">
        <v>2274090909.09091</v>
      </c>
      <c r="AJ6" s="4">
        <v>2307666666.6666698</v>
      </c>
      <c r="AL6" s="7">
        <f>_xll.BQL($A6,AL$3)</f>
        <v>11.963984972146651</v>
      </c>
      <c r="AM6" s="7">
        <f>_xll.BQL($A6,AM$3)</f>
        <v>12.883209436628372</v>
      </c>
      <c r="AN6" s="7">
        <f>_xll.BQL($A6,AN$3,$C$1,$D$1,$E$1,$F$1,"cols=4;rows=1")</f>
        <v>12.941023077926014</v>
      </c>
      <c r="AO6" s="7">
        <v>12.722263119150252</v>
      </c>
      <c r="AP6" s="7">
        <v>12.885158630648208</v>
      </c>
      <c r="AQ6" s="7">
        <v>12.660936356986118</v>
      </c>
      <c r="AR6" s="35">
        <f t="shared" si="8"/>
        <v>12.756119368928195</v>
      </c>
      <c r="AS6" s="4">
        <f>_xll.BQL($A6,AS$3)</f>
        <v>877966486.48648596</v>
      </c>
      <c r="AT6" s="4">
        <f>_xll.BQL($A6,AT$3)</f>
        <v>1223661016.9491529</v>
      </c>
      <c r="AU6" s="4">
        <f>_xll.BQL($A6,AU$3,$C$1,$D$1,$E$1,$F$1,"cols=4;rows=1")</f>
        <v>1253666666.6666667</v>
      </c>
      <c r="AV6" s="4">
        <v>1322777777.7777777</v>
      </c>
      <c r="AW6" s="4">
        <v>1407666666.6666667</v>
      </c>
      <c r="AX6" s="4">
        <v>1470000000</v>
      </c>
      <c r="AY6" s="33">
        <f t="shared" si="9"/>
        <v>5.4527738530723603E-2</v>
      </c>
      <c r="AZ6" s="39">
        <f t="shared" si="10"/>
        <v>0</v>
      </c>
      <c r="BA6" s="11">
        <f t="shared" si="11"/>
        <v>5.6870481052369866E-2</v>
      </c>
      <c r="BB6" s="11">
        <f t="shared" si="12"/>
        <v>7.5177306441552683E-2</v>
      </c>
      <c r="BC6" s="11">
        <f t="shared" si="13"/>
        <v>7.6280296116012586E-2</v>
      </c>
      <c r="BD6" s="11">
        <f t="shared" si="14"/>
        <v>7.7900468561947156E-2</v>
      </c>
      <c r="BE6" s="11">
        <f t="shared" si="15"/>
        <v>7.9759380887401019E-2</v>
      </c>
      <c r="BF6" s="11">
        <f t="shared" si="16"/>
        <v>8.0651060716898315E-2</v>
      </c>
      <c r="BG6" s="33">
        <f t="shared" si="17"/>
        <v>7.9436970055415501E-2</v>
      </c>
      <c r="BH6" s="39">
        <f t="shared" si="18"/>
        <v>0</v>
      </c>
      <c r="BI6">
        <f>_xll.BQL($A6,BI$3)</f>
        <v>6.3600469999999998</v>
      </c>
      <c r="BJ6">
        <f>_xll.BQL($A6,BJ$3,$C$1,$D$1,$E$1,$F$1)</f>
        <v>8.9603549999999998</v>
      </c>
      <c r="BK6">
        <f>_xll.BQL($A6,BK$3,$C$1,$D$1,$E$1,$F$1,"cols=4;rows=1")</f>
        <v>10.117999999999999</v>
      </c>
      <c r="BL6">
        <v>10.584666666666665</v>
      </c>
      <c r="BM6">
        <v>11.583636363636364</v>
      </c>
      <c r="BN6">
        <v>12.270000000000001</v>
      </c>
      <c r="BP6">
        <f>_xll.BQL($A6,BP$3)</f>
        <v>18.529400199075742</v>
      </c>
      <c r="BQ6">
        <f>_xll.BQL($A6,BQ$3,$C$1,$D$1,$E$1,$F$1)</f>
        <v>53.279871113157796</v>
      </c>
      <c r="BR6">
        <f>_xll.BQL($A6,BR$3,$C$1,$D$1,$E$1,$F$1,"cols=4;rows=1")</f>
        <v>59.086874672467026</v>
      </c>
      <c r="BS6">
        <v>4.612242208605128</v>
      </c>
      <c r="BT6">
        <v>9.4378947247877321</v>
      </c>
      <c r="BU6">
        <v>5.9252864542458097</v>
      </c>
      <c r="BV6" s="33">
        <f t="shared" si="19"/>
        <v>6.6584744625462239E-2</v>
      </c>
      <c r="BW6" s="39">
        <f t="shared" si="20"/>
        <v>0</v>
      </c>
      <c r="BX6" s="4">
        <f>_xll.BQL($A6,BX$3)</f>
        <v>958000000</v>
      </c>
      <c r="BY6" s="4">
        <f>_xll.BQL($A6,BY$3,$C$1,$D$1,$E$1,$F$1)</f>
        <v>1256000000</v>
      </c>
      <c r="BZ6" s="4">
        <f>_xll.BQL($A6,BZ$3,$C$1,$D$1,$E$1,$F$1,"cols=4;rows=1")</f>
        <v>1248658380.7669599</v>
      </c>
      <c r="CA6" s="4">
        <v>1375336309.5177</v>
      </c>
      <c r="CB6" s="4">
        <v>1472595920.15534</v>
      </c>
      <c r="CC6" s="4">
        <v>1451089709.9628501</v>
      </c>
      <c r="CE6" s="13">
        <f>_xll.BQL($A6,CE$3)</f>
        <v>4.6823529411764708</v>
      </c>
      <c r="CF6" s="13">
        <f>_xll.BQL($A6,CF$3)</f>
        <v>27.37442922374429</v>
      </c>
      <c r="CG6" s="13">
        <f>_xll.BQL($A6,CG$3,$C$1,$D$1,$E$1,$F$1,"cols=4;rows=1")</f>
        <v>30.057500000000001</v>
      </c>
      <c r="CH6" s="14">
        <v>26.452500000000001</v>
      </c>
      <c r="CI6" s="14">
        <v>26.05</v>
      </c>
      <c r="CJ6" s="14" t="e">
        <v>#N/A</v>
      </c>
      <c r="CK6" s="34">
        <f>SUM(CG6:CI6)/300</f>
        <v>0.2752</v>
      </c>
      <c r="CL6" s="39">
        <f t="shared" si="22"/>
        <v>2</v>
      </c>
      <c r="CM6" s="13">
        <f>_xll.BQL($A6,CM$3)</f>
        <v>4.1427272727272726</v>
      </c>
      <c r="CN6" s="13">
        <f>_xll.BQL($A6,CN$3)</f>
        <v>1.9189713731198448</v>
      </c>
      <c r="CO6" s="13">
        <f>_xll.BQL($A6,CO$3,$C$1,$D$1,$E$1,$F$1,"cols=4;rows=1")</f>
        <v>1.6231864588930682</v>
      </c>
      <c r="CP6" s="13">
        <v>1.4144954371114982</v>
      </c>
      <c r="CQ6" s="13">
        <v>1.3004757145712567</v>
      </c>
      <c r="CR6" s="13">
        <v>1.0428282536472613</v>
      </c>
      <c r="CT6" s="13" t="str">
        <f>_xll.BQL($A6,CT$3)</f>
        <v>IG2</v>
      </c>
      <c r="CU6" s="13" t="str">
        <f>_xll.BQL($A6,CU$3)</f>
        <v>BBB</v>
      </c>
      <c r="CW6" s="40">
        <f t="shared" si="23"/>
        <v>2</v>
      </c>
      <c r="CX6" s="43">
        <f t="shared" si="24"/>
        <v>0</v>
      </c>
    </row>
    <row r="7" spans="1:102" x14ac:dyDescent="0.25">
      <c r="A7" t="str">
        <f>Notations!I8</f>
        <v>INTC US Equity</v>
      </c>
      <c r="C7" s="4">
        <f>_xll.BQL($A7,C$3)</f>
        <v>53101000000</v>
      </c>
      <c r="D7" s="4">
        <f>_xll.BQL($A7,D$3)</f>
        <v>53101000000</v>
      </c>
      <c r="E7" s="4">
        <f>_xll.BQL($A7,E$3,$C$1,$D$1,$E$1,$F$1,"cols=4;rows=1")</f>
        <v>53986380952.380951</v>
      </c>
      <c r="F7" s="4">
        <v>57801358974.358971</v>
      </c>
      <c r="G7" s="4">
        <v>60692944444.444443</v>
      </c>
      <c r="H7" s="4">
        <v>64683000000</v>
      </c>
      <c r="I7" s="4"/>
      <c r="J7" s="6">
        <f t="shared" si="0"/>
        <v>0</v>
      </c>
      <c r="K7" s="6">
        <f t="shared" si="1"/>
        <v>1.6673526908739023E-2</v>
      </c>
      <c r="L7" s="6">
        <f t="shared" si="2"/>
        <v>7.066556332685181E-2</v>
      </c>
      <c r="M7" s="6">
        <f t="shared" si="3"/>
        <v>5.0026254077662813E-2</v>
      </c>
      <c r="N7" s="6">
        <f t="shared" si="4"/>
        <v>6.5741670503527416E-2</v>
      </c>
      <c r="O7" s="33">
        <f t="shared" si="5"/>
        <v>6.2144495969347346E-2</v>
      </c>
      <c r="P7" s="39">
        <f t="shared" si="6"/>
        <v>1</v>
      </c>
      <c r="Q7" s="4">
        <f>_xll.BQL($A7,Q$3)</f>
        <v>17345000000.000004</v>
      </c>
      <c r="R7" s="4">
        <f>_xll.BQL($A7,R$3)</f>
        <v>17345000000.000004</v>
      </c>
      <c r="S7" s="4">
        <f>_xll.BQL($A7,S$3,$C$1,$D$1,$E$1,$F$1,"cols=4;rows=1")</f>
        <v>20435945552.335033</v>
      </c>
      <c r="T7" s="4">
        <v>23652006847.725258</v>
      </c>
      <c r="U7" s="4">
        <v>27114585130.471668</v>
      </c>
      <c r="V7" s="4">
        <v>31282401699.241398</v>
      </c>
      <c r="X7" s="7">
        <f>_xll.BQL($A7,X$3)</f>
        <v>32.664168283083185</v>
      </c>
      <c r="Y7" s="7">
        <f>_xll.BQL($A7,Y$3)</f>
        <v>32.664168283083185</v>
      </c>
      <c r="Z7" s="7">
        <f>_xll.BQL($A7,Z$3,$C$1,$D$1,$E$1,$F$1,"cols=4;rows=1")</f>
        <v>37.853890540209903</v>
      </c>
      <c r="AA7" s="8">
        <v>40.919464987349897</v>
      </c>
      <c r="AB7" s="8">
        <v>44.675020101045099</v>
      </c>
      <c r="AC7" s="8">
        <v>48.362632684386</v>
      </c>
      <c r="AD7" s="35">
        <f t="shared" si="7"/>
        <v>44.652372590927001</v>
      </c>
      <c r="AE7" s="4">
        <f>_xll.BQL($A7,AE$3)</f>
        <v>6105000000</v>
      </c>
      <c r="AF7" s="4">
        <f>_xll.BQL($A7,AF$3)</f>
        <v>6105000000</v>
      </c>
      <c r="AG7" s="4">
        <f>_xll.BQL($A7,AG$3,$C$1,$D$1,$E$1,$F$1,"cols=4;rows=1")</f>
        <v>13534409090.9091</v>
      </c>
      <c r="AH7" s="4">
        <v>18673700000</v>
      </c>
      <c r="AI7" s="4">
        <v>24051833333.333302</v>
      </c>
      <c r="AJ7" s="4">
        <v>24709000000</v>
      </c>
      <c r="AL7" s="7">
        <f>_xll.BQL($A7,AL$3)</f>
        <v>11.496958626014576</v>
      </c>
      <c r="AM7" s="7">
        <f>_xll.BQL($A7,AM$3)</f>
        <v>11.496958626014576</v>
      </c>
      <c r="AN7" s="7">
        <f>_xll.BQL($A7,AN$3,$C$1,$D$1,$E$1,$F$1,"cols=4;rows=1")</f>
        <v>25.070043318605141</v>
      </c>
      <c r="AO7" s="7">
        <v>32.306679862464421</v>
      </c>
      <c r="AP7" s="7">
        <v>39.628713936179608</v>
      </c>
      <c r="AQ7" s="7">
        <v>38.200145324119163</v>
      </c>
      <c r="AR7" s="35">
        <f t="shared" si="8"/>
        <v>36.711846374254399</v>
      </c>
      <c r="AS7" s="4">
        <f>_xll.BQL($A7,AS$3)</f>
        <v>-3737527004.8287702</v>
      </c>
      <c r="AT7" s="4">
        <f>_xll.BQL($A7,AT$3)</f>
        <v>-3737527004.8287702</v>
      </c>
      <c r="AU7" s="4">
        <f>_xll.BQL($A7,AU$3,$C$1,$D$1,$E$1,$F$1,"cols=4;rows=1")</f>
        <v>-1468450000</v>
      </c>
      <c r="AV7" s="4">
        <v>1235821428.5714285</v>
      </c>
      <c r="AW7" s="4">
        <v>3983090909.090909</v>
      </c>
      <c r="AX7" s="4">
        <v>10635500000</v>
      </c>
      <c r="AY7" s="33">
        <f t="shared" si="9"/>
        <v>0.68387046061573853</v>
      </c>
      <c r="AZ7" s="39">
        <f t="shared" si="10"/>
        <v>2</v>
      </c>
      <c r="BA7" s="11">
        <f t="shared" si="11"/>
        <v>-7.0385247073101634E-2</v>
      </c>
      <c r="BB7" s="11">
        <f t="shared" si="12"/>
        <v>-7.0385247073101634E-2</v>
      </c>
      <c r="BC7" s="11">
        <f t="shared" si="13"/>
        <v>-2.7200378578724441E-2</v>
      </c>
      <c r="BD7" s="11">
        <f t="shared" si="14"/>
        <v>2.1380490882915857E-2</v>
      </c>
      <c r="BE7" s="11">
        <f t="shared" si="15"/>
        <v>6.5626918343644522E-2</v>
      </c>
      <c r="BF7" s="11">
        <f t="shared" si="16"/>
        <v>0.16442496482847116</v>
      </c>
      <c r="BG7" s="33">
        <f t="shared" si="17"/>
        <v>8.3810791351677183E-2</v>
      </c>
      <c r="BH7" s="39">
        <f t="shared" si="18"/>
        <v>0</v>
      </c>
      <c r="BI7">
        <f>_xll.BQL($A7,BI$3)</f>
        <v>-0.87325399999999997</v>
      </c>
      <c r="BJ7">
        <f>_xll.BQL($A7,BJ$3,$C$1,$D$1,$E$1,$F$1)</f>
        <v>-0.87325399999999997</v>
      </c>
      <c r="BK7">
        <f>_xll.BQL($A7,BK$3,$C$1,$D$1,$E$1,$F$1,"cols=4;rows=1")</f>
        <v>0.50194444444444453</v>
      </c>
      <c r="BL7">
        <v>1.165588235294118</v>
      </c>
      <c r="BM7">
        <v>1.8552941176470588</v>
      </c>
      <c r="BN7">
        <v>3.48</v>
      </c>
      <c r="BP7" t="str">
        <f>_xll.BQL($A7,BP$3)</f>
        <v>#N/A</v>
      </c>
      <c r="BQ7" t="str">
        <f>_xll.BQL($A7,BQ$3,$C$1,$D$1,$E$1,$F$1)</f>
        <v>#N/A</v>
      </c>
      <c r="BR7" t="str">
        <f>_xll.BQL($A7,BR$3,$C$1,$D$1,$E$1,$F$1,"cols=4;rows=1")</f>
        <v>#N/A</v>
      </c>
      <c r="BS7">
        <v>132.21459031869531</v>
      </c>
      <c r="BT7">
        <v>59.17234418369916</v>
      </c>
      <c r="BU7">
        <v>87.571337983513004</v>
      </c>
      <c r="BV7" s="33">
        <f t="shared" si="19"/>
        <v>0.92986090828635815</v>
      </c>
      <c r="BW7" s="39">
        <f t="shared" si="20"/>
        <v>2</v>
      </c>
      <c r="BX7" s="4">
        <f>_xll.BQL($A7,BX$3)</f>
        <v>-15656000000</v>
      </c>
      <c r="BY7" s="4">
        <f>_xll.BQL($A7,BY$3,$C$1,$D$1,$E$1,$F$1)</f>
        <v>-15656000000</v>
      </c>
      <c r="BZ7" s="4">
        <f>_xll.BQL($A7,BZ$3,$C$1,$D$1,$E$1,$F$1,"cols=4;rows=1")</f>
        <v>-6177005568.6533699</v>
      </c>
      <c r="CA7" s="4">
        <v>-2701504013.65344</v>
      </c>
      <c r="CB7" s="4">
        <v>5557620381.9363003</v>
      </c>
      <c r="CC7" s="4">
        <v>21924318034.398899</v>
      </c>
      <c r="CE7" s="13">
        <f>_xll.BQL($A7,CE$3)</f>
        <v>-18.311041687005762</v>
      </c>
      <c r="CF7" s="13">
        <f>_xll.BQL($A7,CF$3)</f>
        <v>-18.311041687005762</v>
      </c>
      <c r="CG7" s="13">
        <f>_xll.BQL($A7,CG$3,$C$1,$D$1,$E$1,$F$1,"cols=4;rows=1")</f>
        <v>1.7408736424495272</v>
      </c>
      <c r="CH7" s="14">
        <v>3.8059501743915569</v>
      </c>
      <c r="CI7" s="14">
        <v>5.8623222896689331</v>
      </c>
      <c r="CJ7" s="14">
        <v>7.4412415867334616</v>
      </c>
      <c r="CK7" s="33">
        <f t="shared" si="21"/>
        <v>5.7031713502646506E-2</v>
      </c>
      <c r="CL7" s="39">
        <f t="shared" si="22"/>
        <v>0</v>
      </c>
      <c r="CM7" s="13" t="str">
        <f>_xll.BQL($A7,CM$3)</f>
        <v>#N/A</v>
      </c>
      <c r="CN7" s="13" t="str">
        <f>_xll.BQL($A7,CN$3)</f>
        <v>#N/A</v>
      </c>
      <c r="CO7" s="13">
        <f>_xll.BQL($A7,CO$3,$C$1,$D$1,$E$1,$F$1,"cols=4;rows=1")</f>
        <v>1.6490856638131084</v>
      </c>
      <c r="CP7" s="13">
        <v>0.78120565287007926</v>
      </c>
      <c r="CQ7" s="13">
        <v>-0.21145997186631676</v>
      </c>
      <c r="CR7" s="13">
        <v>-2.7633655752964508</v>
      </c>
      <c r="CT7" s="13" t="str">
        <f>_xll.BQL($A7,CT$3)</f>
        <v>IG10</v>
      </c>
      <c r="CU7" s="13" t="str">
        <f>_xll.BQL($A7,CU$3)</f>
        <v>BBB</v>
      </c>
      <c r="CW7" s="40">
        <f t="shared" si="23"/>
        <v>5</v>
      </c>
      <c r="CX7" s="43">
        <f t="shared" si="24"/>
        <v>1</v>
      </c>
    </row>
    <row r="8" spans="1:102" x14ac:dyDescent="0.25">
      <c r="A8" t="str">
        <f>Notations!I9</f>
        <v>FTNT US Equity</v>
      </c>
      <c r="C8" s="4">
        <f>_xll.BQL($A8,C$3)</f>
        <v>5304800000</v>
      </c>
      <c r="D8" s="4">
        <f>_xll.BQL($A8,D$3)</f>
        <v>5710800000</v>
      </c>
      <c r="E8" s="4">
        <f>_xll.BQL($A8,E$3,$C$1,$D$1,$E$1,$F$1,"cols=4;rows=1")</f>
        <v>5889756097.560976</v>
      </c>
      <c r="F8" s="4">
        <v>6636634146.3414631</v>
      </c>
      <c r="G8" s="4">
        <v>7484388888.8888893</v>
      </c>
      <c r="H8" s="4">
        <v>8850888888.8888893</v>
      </c>
      <c r="I8" s="4"/>
      <c r="J8" s="6">
        <f t="shared" si="0"/>
        <v>7.6534459357562978E-2</v>
      </c>
      <c r="K8" s="6">
        <f t="shared" si="1"/>
        <v>3.1336432296871886E-2</v>
      </c>
      <c r="L8" s="6">
        <f t="shared" si="2"/>
        <v>0.12680967367897944</v>
      </c>
      <c r="M8" s="6">
        <f t="shared" si="3"/>
        <v>0.12773865846059373</v>
      </c>
      <c r="N8" s="6">
        <f t="shared" si="4"/>
        <v>0.18258003696583258</v>
      </c>
      <c r="O8" s="33">
        <f t="shared" si="5"/>
        <v>0.14570945636846858</v>
      </c>
      <c r="P8" s="39">
        <f t="shared" si="6"/>
        <v>1</v>
      </c>
      <c r="Q8" s="4">
        <f>_xll.BQL($A8,Q$3)</f>
        <v>4067600000</v>
      </c>
      <c r="R8" s="4">
        <f>_xll.BQL($A8,R$3)</f>
        <v>4551800000</v>
      </c>
      <c r="S8" s="4">
        <f>_xll.BQL($A8,S$3,$C$1,$D$1,$E$1,$F$1,"cols=4;rows=1")</f>
        <v>4646182485.1096525</v>
      </c>
      <c r="T8" s="4">
        <v>5258667553.7858629</v>
      </c>
      <c r="U8" s="4">
        <v>5749072348.3639956</v>
      </c>
      <c r="V8" s="4">
        <v>6809469065.3864822</v>
      </c>
      <c r="X8" s="7">
        <f>_xll.BQL($A8,X$3)</f>
        <v>76.67772583320766</v>
      </c>
      <c r="Y8" s="7">
        <f>_xll.BQL($A8,Y$3)</f>
        <v>79.705120123275194</v>
      </c>
      <c r="Z8" s="7">
        <f>_xll.BQL($A8,Z$3,$C$1,$D$1,$E$1,$F$1,"cols=4;rows=1")</f>
        <v>80.622363769120895</v>
      </c>
      <c r="AA8" s="8">
        <v>80.241552906444895</v>
      </c>
      <c r="AB8" s="8">
        <v>80.536619867101706</v>
      </c>
      <c r="AC8" s="8">
        <v>80.801222515190503</v>
      </c>
      <c r="AD8" s="35">
        <f t="shared" si="7"/>
        <v>80.526465096245701</v>
      </c>
      <c r="AE8" s="4">
        <f>_xll.BQL($A8,AE$3)</f>
        <v>1392900000</v>
      </c>
      <c r="AF8" s="4">
        <f>_xll.BQL($A8,AF$3)</f>
        <v>1731100000</v>
      </c>
      <c r="AG8" s="4">
        <f>_xll.BQL($A8,AG$3,$C$1,$D$1,$E$1,$F$1,"cols=4;rows=1")</f>
        <v>2058000000</v>
      </c>
      <c r="AH8" s="4">
        <v>2244652173.9130402</v>
      </c>
      <c r="AI8" s="4">
        <v>2581150000</v>
      </c>
      <c r="AJ8" s="4">
        <v>3118000000</v>
      </c>
      <c r="AL8" s="7">
        <f>_xll.BQL($A8,AL$3)</f>
        <v>26.25735183230282</v>
      </c>
      <c r="AM8" s="7">
        <f>_xll.BQL($A8,AM$3)</f>
        <v>30.312740771870843</v>
      </c>
      <c r="AN8" s="7">
        <f>_xll.BQL($A8,AN$3,$C$1,$D$1,$E$1,$F$1,"cols=4;rows=1")</f>
        <v>34.942024184197443</v>
      </c>
      <c r="AO8" s="7">
        <v>33.82214725743826</v>
      </c>
      <c r="AP8" s="7">
        <v>34.487117630029914</v>
      </c>
      <c r="AQ8" s="7">
        <v>35.228100128047402</v>
      </c>
      <c r="AR8" s="35">
        <f t="shared" si="8"/>
        <v>34.512455005171859</v>
      </c>
      <c r="AS8" s="4">
        <f>_xll.BQL($A8,AS$3)</f>
        <v>1145416096.2767999</v>
      </c>
      <c r="AT8" s="4">
        <f>_xll.BQL($A8,AT$3)</f>
        <v>1350492072.0132599</v>
      </c>
      <c r="AU8" s="4">
        <f>_xll.BQL($A8,AU$3,$C$1,$D$1,$E$1,$F$1,"cols=4;rows=1")</f>
        <v>1632600000</v>
      </c>
      <c r="AV8" s="4">
        <v>1701566666.6666667</v>
      </c>
      <c r="AW8" s="4">
        <v>1940360000</v>
      </c>
      <c r="AX8" s="4">
        <v>2302333333.3333335</v>
      </c>
      <c r="AY8" s="33">
        <f t="shared" si="9"/>
        <v>0.12304345580633358</v>
      </c>
      <c r="AZ8" s="39">
        <f t="shared" si="10"/>
        <v>1</v>
      </c>
      <c r="BA8" s="11">
        <f t="shared" si="11"/>
        <v>0.2159206937635349</v>
      </c>
      <c r="BB8" s="11">
        <f t="shared" si="12"/>
        <v>0.23648036562535193</v>
      </c>
      <c r="BC8" s="11">
        <f t="shared" si="13"/>
        <v>0.27719314228921649</v>
      </c>
      <c r="BD8" s="11">
        <f t="shared" si="14"/>
        <v>0.25639000570864362</v>
      </c>
      <c r="BE8" s="11">
        <f t="shared" si="15"/>
        <v>0.25925429969046682</v>
      </c>
      <c r="BF8" s="11">
        <f t="shared" si="16"/>
        <v>0.26012453237590699</v>
      </c>
      <c r="BG8" s="33">
        <f t="shared" si="17"/>
        <v>0.25858961259167246</v>
      </c>
      <c r="BH8" s="39">
        <f t="shared" si="18"/>
        <v>1</v>
      </c>
      <c r="BI8">
        <f>_xll.BQL($A8,BI$3)</f>
        <v>1.456976</v>
      </c>
      <c r="BJ8">
        <f>_xll.BQL($A8,BJ$3,$C$1,$D$1,$E$1,$F$1)</f>
        <v>1.747573</v>
      </c>
      <c r="BK8">
        <f>_xll.BQL($A8,BK$3,$C$1,$D$1,$E$1,$F$1,"cols=4;rows=1")</f>
        <v>2.2456410256410257</v>
      </c>
      <c r="BL8">
        <v>2.4485000000000001</v>
      </c>
      <c r="BM8">
        <v>2.7596969696969698</v>
      </c>
      <c r="BN8">
        <v>3.0274999999999999</v>
      </c>
      <c r="BP8">
        <f>_xll.BQL($A8,BP$3)</f>
        <v>35.330348028574953</v>
      </c>
      <c r="BQ8">
        <f>_xll.BQL($A8,BQ$3,$C$1,$D$1,$E$1,$F$1)</f>
        <v>19.182500170497178</v>
      </c>
      <c r="BR8">
        <f>_xll.BQL($A8,BR$3,$C$1,$D$1,$E$1,$F$1,"cols=4;rows=1")</f>
        <v>54.130268833599573</v>
      </c>
      <c r="BS8">
        <v>9.0334551267412664</v>
      </c>
      <c r="BT8">
        <v>12.709698578597902</v>
      </c>
      <c r="BU8">
        <v>9.7040737893927673</v>
      </c>
      <c r="BV8" s="33">
        <f t="shared" si="19"/>
        <v>0.10482409164910644</v>
      </c>
      <c r="BW8" s="39">
        <f t="shared" si="20"/>
        <v>0</v>
      </c>
      <c r="BX8" s="4">
        <f>_xll.BQL($A8,BX$3)</f>
        <v>1731400000</v>
      </c>
      <c r="BY8" s="4">
        <f>_xll.BQL($A8,BY$3,$C$1,$D$1,$E$1,$F$1)</f>
        <v>1664000000</v>
      </c>
      <c r="BZ8" s="4">
        <f>_xll.BQL($A8,BZ$3,$C$1,$D$1,$E$1,$F$1,"cols=4;rows=1")</f>
        <v>1851111935.5037501</v>
      </c>
      <c r="CA8" s="4">
        <v>2161794305.8702698</v>
      </c>
      <c r="CB8" s="4">
        <v>2490690940.6265502</v>
      </c>
      <c r="CC8" s="4">
        <v>2957468033.0468202</v>
      </c>
      <c r="CE8" s="13" t="str">
        <f>_xll.BQL($A8,CE$3)</f>
        <v>#N/A</v>
      </c>
      <c r="CF8" s="13">
        <f>_xll.BQL($A8,CF$3)</f>
        <v>311.52514762777434</v>
      </c>
      <c r="CG8" s="13">
        <f>_xll.BQL($A8,CG$3,$C$1,$D$1,$E$1,$F$1,"cols=4;rows=1")</f>
        <v>213.93400152469673</v>
      </c>
      <c r="CH8" s="14">
        <v>110.05924623604764</v>
      </c>
      <c r="CI8" s="14">
        <v>83.675577416950802</v>
      </c>
      <c r="CJ8" s="14">
        <v>33.6</v>
      </c>
      <c r="CK8" s="34">
        <f t="shared" ref="CK8:CK9" si="25">SUM(CG8:CI8)/300</f>
        <v>1.3588960839256503</v>
      </c>
      <c r="CL8" s="39">
        <f t="shared" si="22"/>
        <v>2</v>
      </c>
      <c r="CM8" s="13">
        <f>_xll.BQL($A8,CM$3)</f>
        <v>-0.97960644007155639</v>
      </c>
      <c r="CN8" s="13">
        <f>_xll.BQL($A8,CN$3)</f>
        <v>-1.5624242424242427</v>
      </c>
      <c r="CO8" s="13">
        <f>_xll.BQL($A8,CO$3,$C$1,$D$1,$E$1,$F$1,"cols=4;rows=1")</f>
        <v>-1.4697926789763509</v>
      </c>
      <c r="CP8" s="13">
        <v>-2.2748513374784545</v>
      </c>
      <c r="CQ8" s="13">
        <v>-2.8978556069968811</v>
      </c>
      <c r="CR8" s="13">
        <v>-2.4886144964720973</v>
      </c>
      <c r="CT8" s="13" t="str">
        <f>_xll.BQL($A8,CT$3)</f>
        <v>IG1</v>
      </c>
      <c r="CU8" s="13" t="str">
        <f>_xll.BQL($A8,CU$3)</f>
        <v>BBB+</v>
      </c>
      <c r="CW8" s="40">
        <f t="shared" si="23"/>
        <v>5</v>
      </c>
      <c r="CX8" s="43">
        <f t="shared" si="24"/>
        <v>1</v>
      </c>
    </row>
    <row r="9" spans="1:102" x14ac:dyDescent="0.25">
      <c r="A9" t="str">
        <f>Notations!I10</f>
        <v>AAPL US Equity</v>
      </c>
      <c r="C9" s="4">
        <f>_xll.BQL($A9,C$3)</f>
        <v>391035000000</v>
      </c>
      <c r="D9" s="4">
        <f>_xll.BQL($A9,D$3)</f>
        <v>395760000000</v>
      </c>
      <c r="E9" s="4">
        <f>_xll.BQL($A9,E$3,$C$1,$D$1,$E$1,$F$1,"cols=4;rows=1")</f>
        <v>410363652173.91302</v>
      </c>
      <c r="F9" s="4">
        <v>442226177777.77777</v>
      </c>
      <c r="G9" s="4">
        <v>468757840000</v>
      </c>
      <c r="H9" s="4">
        <v>487270333333.33331</v>
      </c>
      <c r="I9" s="4"/>
      <c r="J9" s="6">
        <f t="shared" si="0"/>
        <v>1.2083317350109368E-2</v>
      </c>
      <c r="K9" s="6">
        <f t="shared" si="1"/>
        <v>3.6900273332102884E-2</v>
      </c>
      <c r="L9" s="6">
        <f t="shared" si="2"/>
        <v>7.7644609689654809E-2</v>
      </c>
      <c r="M9" s="6">
        <f t="shared" si="3"/>
        <v>5.9995684460711907E-2</v>
      </c>
      <c r="N9" s="6">
        <f t="shared" si="4"/>
        <v>3.9492658583232032E-2</v>
      </c>
      <c r="O9" s="33">
        <f t="shared" si="5"/>
        <v>5.9044317577866247E-2</v>
      </c>
      <c r="P9" s="39">
        <f t="shared" si="6"/>
        <v>0</v>
      </c>
      <c r="Q9" s="4">
        <f>_xll.BQL($A9,Q$3)</f>
        <v>180683000000</v>
      </c>
      <c r="R9" s="4">
        <f>_xll.BQL($A9,R$3)</f>
        <v>184103000000</v>
      </c>
      <c r="S9" s="4">
        <f>_xll.BQL($A9,S$3,$C$1,$D$1,$E$1,$F$1,"cols=4;rows=1")</f>
        <v>192317890493.49197</v>
      </c>
      <c r="T9" s="4">
        <v>204250040702.82672</v>
      </c>
      <c r="U9" s="4">
        <v>224266058544.96707</v>
      </c>
      <c r="V9" s="4">
        <v>233153579605.06491</v>
      </c>
      <c r="X9" s="7">
        <f>_xll.BQL($A9,X$3)</f>
        <v>46.206349815233928</v>
      </c>
      <c r="Y9" s="7">
        <f>_xll.BQL($A9,Y$3)</f>
        <v>46.518849807964422</v>
      </c>
      <c r="Z9" s="7">
        <f>_xll.BQL($A9,Z$3,$C$1,$D$1,$E$1,$F$1,"cols=4;rows=1")</f>
        <v>46.873225866753003</v>
      </c>
      <c r="AA9" s="8">
        <v>47.090038455117202</v>
      </c>
      <c r="AB9" s="8">
        <v>47.465783444119197</v>
      </c>
      <c r="AC9" s="8">
        <v>48.2559148472481</v>
      </c>
      <c r="AD9" s="35">
        <f t="shared" si="7"/>
        <v>47.603912248828173</v>
      </c>
      <c r="AE9" s="4">
        <f>_xll.BQL($A9,AE$3)</f>
        <v>136661000000</v>
      </c>
      <c r="AF9" s="4">
        <f>_xll.BQL($A9,AF$3)</f>
        <v>137352000000</v>
      </c>
      <c r="AG9" s="4">
        <f>_xll.BQL($A9,AG$3,$C$1,$D$1,$E$1,$F$1,"cols=4;rows=1")</f>
        <v>143073103448.276</v>
      </c>
      <c r="AH9" s="4">
        <v>155643321428.57101</v>
      </c>
      <c r="AI9" s="4">
        <v>164377636363.63599</v>
      </c>
      <c r="AJ9" s="4">
        <v>177143875000</v>
      </c>
      <c r="AL9" s="7">
        <f>_xll.BQL($A9,AL$3)</f>
        <v>34.948534018693977</v>
      </c>
      <c r="AM9" s="7">
        <f>_xll.BQL($A9,AM$3)</f>
        <v>34.705882352941174</v>
      </c>
      <c r="AN9" s="7">
        <f>_xll.BQL($A9,AN$3,$C$1,$D$1,$E$1,$F$1,"cols=4;rows=1")</f>
        <v>34.864955190437115</v>
      </c>
      <c r="AO9" s="7">
        <v>35.195411137959148</v>
      </c>
      <c r="AP9" s="7">
        <v>35.066642589622816</v>
      </c>
      <c r="AQ9" s="7">
        <v>36.354332057974666</v>
      </c>
      <c r="AR9" s="35">
        <f t="shared" si="8"/>
        <v>35.538795261852208</v>
      </c>
      <c r="AS9" s="4">
        <f>_xll.BQL($A9,AS$3)</f>
        <v>103982000000</v>
      </c>
      <c r="AT9" s="4">
        <f>_xll.BQL($A9,AT$3)</f>
        <v>106396000000</v>
      </c>
      <c r="AU9" s="4">
        <f>_xll.BQL($A9,AU$3,$C$1,$D$1,$E$1,$F$1,"cols=4;rows=1")</f>
        <v>110236674418.60464</v>
      </c>
      <c r="AV9" s="4">
        <v>118433767441.86046</v>
      </c>
      <c r="AW9" s="4">
        <v>129383360000</v>
      </c>
      <c r="AX9" s="4">
        <v>138705500000</v>
      </c>
      <c r="AY9" s="33">
        <f t="shared" si="9"/>
        <v>7.9620956549206978E-2</v>
      </c>
      <c r="AZ9" s="39">
        <f t="shared" si="10"/>
        <v>0</v>
      </c>
      <c r="BA9" s="11">
        <f t="shared" si="11"/>
        <v>0.26591481580932652</v>
      </c>
      <c r="BB9" s="11">
        <f t="shared" si="12"/>
        <v>0.26883970082878511</v>
      </c>
      <c r="BC9" s="11">
        <f t="shared" si="13"/>
        <v>0.26863167299204682</v>
      </c>
      <c r="BD9" s="11">
        <f t="shared" si="14"/>
        <v>0.26781265649401331</v>
      </c>
      <c r="BE9" s="11">
        <f t="shared" si="15"/>
        <v>0.27601321825358699</v>
      </c>
      <c r="BF9" s="11">
        <f t="shared" si="16"/>
        <v>0.28465820820885873</v>
      </c>
      <c r="BG9" s="33">
        <f t="shared" si="17"/>
        <v>0.27616136098548633</v>
      </c>
      <c r="BH9" s="39">
        <f t="shared" si="18"/>
        <v>2</v>
      </c>
      <c r="BI9">
        <f>_xll.BQL($A9,BI$3)</f>
        <v>6.7449750000000002</v>
      </c>
      <c r="BJ9">
        <f>_xll.BQL($A9,BJ$3,$C$1,$D$1,$E$1,$F$1)</f>
        <v>6.9721839999999995</v>
      </c>
      <c r="BK9">
        <f>_xll.BQL($A9,BK$3,$C$1,$D$1,$E$1,$F$1,"cols=4;rows=1")</f>
        <v>7.344130434782608</v>
      </c>
      <c r="BL9">
        <v>8.2178260869565172</v>
      </c>
      <c r="BM9">
        <v>8.9700000000000006</v>
      </c>
      <c r="BN9">
        <v>10.015555555555553</v>
      </c>
      <c r="BP9">
        <f>_xll.BQL($A9,BP$3)</f>
        <v>10.032218597063627</v>
      </c>
      <c r="BQ9">
        <f>_xll.BQL($A9,BQ$3,$C$1,$D$1,$E$1,$F$1)</f>
        <v>8.6009968847351956</v>
      </c>
      <c r="BR9">
        <f>_xll.BQL($A9,BR$3,$C$1,$D$1,$E$1,$F$1,"cols=4;rows=1")</f>
        <v>8.8829897039293364</v>
      </c>
      <c r="BS9">
        <v>11.896515999171129</v>
      </c>
      <c r="BT9">
        <v>9.1529548701127617</v>
      </c>
      <c r="BU9">
        <v>11.656137743094225</v>
      </c>
      <c r="BV9" s="33">
        <f t="shared" si="19"/>
        <v>0.10901869537459372</v>
      </c>
      <c r="BW9" s="39">
        <f t="shared" si="20"/>
        <v>0</v>
      </c>
      <c r="BX9" s="4">
        <f>_xll.BQL($A9,BX$3)</f>
        <v>108807000000</v>
      </c>
      <c r="BY9" s="4">
        <f>_xll.BQL($A9,BY$3,$C$1,$D$1,$E$1,$F$1)</f>
        <v>98299000000</v>
      </c>
      <c r="BZ9" s="4">
        <f>_xll.BQL($A9,BZ$3,$C$1,$D$1,$E$1,$F$1,"cols=4;rows=1")</f>
        <v>114631411613.726</v>
      </c>
      <c r="CA9" s="4">
        <v>131981229156.545</v>
      </c>
      <c r="CB9" s="4">
        <v>144245818638.966</v>
      </c>
      <c r="CC9" s="4">
        <v>157637898998.06201</v>
      </c>
      <c r="CE9" s="13">
        <f>_xll.BQL($A9,CE$3)</f>
        <v>157.41250755692886</v>
      </c>
      <c r="CF9" s="13">
        <f>_xll.BQL($A9,CF$3)</f>
        <v>136.52046742109073</v>
      </c>
      <c r="CG9" s="13">
        <f>_xll.BQL($A9,CG$3,$C$1,$D$1,$E$1,$F$1,"cols=4;rows=1")</f>
        <v>183.65491265846211</v>
      </c>
      <c r="CH9" s="14">
        <v>192.26789274612841</v>
      </c>
      <c r="CI9" s="14">
        <v>-101.81509097530166</v>
      </c>
      <c r="CJ9" s="14">
        <v>-107.32007525230156</v>
      </c>
      <c r="CK9" s="34">
        <f t="shared" si="25"/>
        <v>0.91369238143096287</v>
      </c>
      <c r="CL9" s="39">
        <f t="shared" si="22"/>
        <v>2</v>
      </c>
      <c r="CM9" s="13">
        <f>_xll.BQL($A9,CM$3)</f>
        <v>-0.27506750279889652</v>
      </c>
      <c r="CN9" s="13">
        <f>_xll.BQL($A9,CN$3)</f>
        <v>-0.32448744830799697</v>
      </c>
      <c r="CO9" s="13">
        <f>_xll.BQL($A9,CO$3,$C$1,$D$1,$E$1,$F$1,"cols=4;rows=1")</f>
        <v>-0.24546292776712728</v>
      </c>
      <c r="CP9" s="13">
        <v>-0.26567746497173139</v>
      </c>
      <c r="CQ9" s="13">
        <v>-0.31854819888129071</v>
      </c>
      <c r="CR9" s="13">
        <v>-0.28404191629140829</v>
      </c>
      <c r="CT9" s="13" t="str">
        <f>_xll.BQL($A9,CT$3)</f>
        <v>IG1</v>
      </c>
      <c r="CU9" s="13" t="str">
        <f>_xll.BQL($A9,CU$3)</f>
        <v>AA+</v>
      </c>
      <c r="CW9" s="40">
        <f t="shared" si="23"/>
        <v>4</v>
      </c>
      <c r="CX9" s="43">
        <f t="shared" si="24"/>
        <v>1</v>
      </c>
    </row>
    <row r="10" spans="1:102" x14ac:dyDescent="0.25">
      <c r="A10" t="str">
        <f>Notations!I11</f>
        <v>INTU US Equity</v>
      </c>
      <c r="C10" s="4">
        <f>_xll.BQL($A10,C$3)</f>
        <v>16285000000</v>
      </c>
      <c r="D10" s="4">
        <f>_xll.BQL($A10,D$3)</f>
        <v>16590000000</v>
      </c>
      <c r="E10" s="4">
        <f>_xll.BQL($A10,E$3,$C$1,$D$1,$E$1,$F$1,"cols=4;rows=1")</f>
        <v>18282321428.57143</v>
      </c>
      <c r="F10" s="4">
        <v>20525357142.857143</v>
      </c>
      <c r="G10" s="4">
        <v>23051400000</v>
      </c>
      <c r="H10" s="4">
        <v>26155500000</v>
      </c>
      <c r="I10" s="4"/>
      <c r="J10" s="6">
        <f t="shared" si="0"/>
        <v>1.8728891618053467E-2</v>
      </c>
      <c r="K10" s="6">
        <f t="shared" si="1"/>
        <v>0.10200852492895907</v>
      </c>
      <c r="L10" s="6">
        <f t="shared" si="2"/>
        <v>0.12268878014475337</v>
      </c>
      <c r="M10" s="6">
        <f t="shared" si="3"/>
        <v>0.12306937411912089</v>
      </c>
      <c r="N10" s="6">
        <f t="shared" si="4"/>
        <v>0.1346599338868788</v>
      </c>
      <c r="O10" s="33">
        <f t="shared" si="5"/>
        <v>0.12680602938358435</v>
      </c>
      <c r="P10" s="39">
        <f t="shared" si="6"/>
        <v>1</v>
      </c>
      <c r="Q10" s="4">
        <f>_xll.BQL($A10,Q$3)</f>
        <v>12820000000</v>
      </c>
      <c r="R10" s="4">
        <f>_xll.BQL($A10,R$3)</f>
        <v>13062000000</v>
      </c>
      <c r="S10" s="4">
        <f>_xll.BQL($A10,S$3,$C$1,$D$1,$E$1,$F$1,"cols=4;rows=1")</f>
        <v>14567881152.891802</v>
      </c>
      <c r="T10" s="4">
        <v>15059803350.452936</v>
      </c>
      <c r="U10" s="4">
        <v>18417591214.938595</v>
      </c>
      <c r="V10" s="4">
        <v>21168049684.389072</v>
      </c>
      <c r="X10" s="7">
        <f>_xll.BQL($A10,X$3)</f>
        <v>78.722750997850781</v>
      </c>
      <c r="Y10" s="7">
        <f>_xll.BQL($A10,Y$3)</f>
        <v>78.734177215189874</v>
      </c>
      <c r="Z10" s="7">
        <f>_xll.BQL($A10,Z$3,$C$1,$D$1,$E$1,$F$1,"cols=4;rows=1")</f>
        <v>82.052476589775694</v>
      </c>
      <c r="AA10" s="8">
        <v>82.293362632573704</v>
      </c>
      <c r="AB10" s="8">
        <v>81.981742639879698</v>
      </c>
      <c r="AC10" s="8">
        <v>82.403269060350894</v>
      </c>
      <c r="AD10" s="35">
        <f t="shared" si="7"/>
        <v>82.226124777601441</v>
      </c>
      <c r="AE10" s="4">
        <f>_xll.BQL($A10,AE$3)</f>
        <v>4753000000</v>
      </c>
      <c r="AF10" s="4">
        <f>_xll.BQL($A10,AF$3)</f>
        <v>4738000000</v>
      </c>
      <c r="AG10" s="4">
        <f>_xll.BQL($A10,AG$3,$C$1,$D$1,$E$1,$F$1,"cols=4;rows=1")</f>
        <v>7255312500</v>
      </c>
      <c r="AH10" s="4">
        <v>8256062500</v>
      </c>
      <c r="AI10" s="4">
        <v>9193625000</v>
      </c>
      <c r="AJ10" s="4">
        <v>11412666666.6667</v>
      </c>
      <c r="AL10" s="7">
        <f>_xll.BQL($A10,AL$3)</f>
        <v>29.186367823150139</v>
      </c>
      <c r="AM10" s="7">
        <f>_xll.BQL($A10,AM$3)</f>
        <v>28.559373116335141</v>
      </c>
      <c r="AN10" s="7">
        <f>_xll.BQL($A10,AN$3,$C$1,$D$1,$E$1,$F$1,"cols=4;rows=1")</f>
        <v>39.684853634951793</v>
      </c>
      <c r="AO10" s="7">
        <v>40.223721529119032</v>
      </c>
      <c r="AP10" s="7">
        <v>39.883152433257848</v>
      </c>
      <c r="AQ10" s="7">
        <v>43.633907463694825</v>
      </c>
      <c r="AR10" s="35">
        <f t="shared" si="8"/>
        <v>41.2469271420239</v>
      </c>
      <c r="AS10" s="4">
        <f>_xll.BQL($A10,AS$3)</f>
        <v>3120488673.1391602</v>
      </c>
      <c r="AT10" s="4">
        <f>_xll.BQL($A10,AT$3)</f>
        <v>3110993919.2404375</v>
      </c>
      <c r="AU10" s="4">
        <f>_xll.BQL($A10,AU$3,$C$1,$D$1,$E$1,$F$1,"cols=4;rows=1")</f>
        <v>3542058823.5294118</v>
      </c>
      <c r="AV10" s="4">
        <v>4310470588.2352943</v>
      </c>
      <c r="AW10" s="4">
        <v>5059777777.7777777</v>
      </c>
      <c r="AX10" s="4">
        <v>6086000000</v>
      </c>
      <c r="AY10" s="33">
        <f t="shared" si="9"/>
        <v>0.19786437337202142</v>
      </c>
      <c r="AZ10" s="39">
        <f t="shared" si="10"/>
        <v>2</v>
      </c>
      <c r="BA10" s="11">
        <f t="shared" si="11"/>
        <v>0.1916173578838907</v>
      </c>
      <c r="BB10" s="11">
        <f t="shared" si="12"/>
        <v>0.18752223744668098</v>
      </c>
      <c r="BC10" s="11">
        <f t="shared" si="13"/>
        <v>0.19374229018826447</v>
      </c>
      <c r="BD10" s="11">
        <f t="shared" si="14"/>
        <v>0.21000709309145177</v>
      </c>
      <c r="BE10" s="11">
        <f t="shared" si="15"/>
        <v>0.21949980382006201</v>
      </c>
      <c r="BF10" s="11">
        <f t="shared" si="16"/>
        <v>0.23268528607749803</v>
      </c>
      <c r="BG10" s="33">
        <f t="shared" si="17"/>
        <v>0.22073072766300394</v>
      </c>
      <c r="BH10" s="39">
        <f t="shared" si="18"/>
        <v>1</v>
      </c>
      <c r="BI10">
        <f>_xll.BQL($A10,BI$3)</f>
        <v>10.984538000000001</v>
      </c>
      <c r="BJ10">
        <f>_xll.BQL($A10,BJ$3,$C$1,$D$1,$E$1,$F$1)</f>
        <v>10.982646000000001</v>
      </c>
      <c r="BK10">
        <f>_xll.BQL($A10,BK$3,$C$1,$D$1,$E$1,$F$1,"cols=4;rows=1")</f>
        <v>19.288148148148146</v>
      </c>
      <c r="BL10">
        <v>22.136428571428574</v>
      </c>
      <c r="BM10">
        <v>25.351428571428574</v>
      </c>
      <c r="BN10">
        <v>29.41</v>
      </c>
      <c r="BP10">
        <f>_xll.BQL($A10,BP$3)</f>
        <v>29.64317652242131</v>
      </c>
      <c r="BQ10">
        <f>_xll.BQL($A10,BQ$3,$C$1,$D$1,$E$1,$F$1)</f>
        <v>19.41691612591341</v>
      </c>
      <c r="BR10">
        <f>_xll.BQL($A10,BR$3,$C$1,$D$1,$E$1,$F$1,"cols=4;rows=1")</f>
        <v>75.593622127286054</v>
      </c>
      <c r="BS10">
        <v>14.76699785486608</v>
      </c>
      <c r="BT10">
        <v>14.523571359426928</v>
      </c>
      <c r="BU10">
        <v>16.009241519215585</v>
      </c>
      <c r="BV10" s="33">
        <f t="shared" si="19"/>
        <v>0.15099936911169531</v>
      </c>
      <c r="BW10" s="39">
        <f t="shared" si="20"/>
        <v>1</v>
      </c>
      <c r="BX10" s="4">
        <f>_xll.BQL($A10,BX$3)</f>
        <v>4634000000</v>
      </c>
      <c r="BY10" s="4">
        <f>_xll.BQL($A10,BY$3,$C$1,$D$1,$E$1,$F$1)</f>
        <v>5144000000</v>
      </c>
      <c r="BZ10" s="4">
        <f>_xll.BQL($A10,BZ$3,$C$1,$D$1,$E$1,$F$1,"cols=4;rows=1")</f>
        <v>5847738782.0942297</v>
      </c>
      <c r="CA10" s="4">
        <v>6672536222.7751503</v>
      </c>
      <c r="CB10" s="4">
        <v>7823314616.4970102</v>
      </c>
      <c r="CC10" s="4">
        <v>8485507723.3509398</v>
      </c>
      <c r="CE10" s="13">
        <f>_xll.BQL($A10,CE$3)</f>
        <v>16.597115249964993</v>
      </c>
      <c r="CF10" s="13">
        <f>_xll.BQL($A10,CF$3)</f>
        <v>16.619221134138009</v>
      </c>
      <c r="CG10" s="13">
        <f>_xll.BQL($A10,CG$3,$C$1,$D$1,$E$1,$F$1,"cols=4;rows=1")</f>
        <v>27.722609098926178</v>
      </c>
      <c r="CH10" s="14">
        <v>30.367904319351261</v>
      </c>
      <c r="CI10" s="14">
        <v>21.424473452488922</v>
      </c>
      <c r="CJ10" s="14">
        <v>23.117575141259078</v>
      </c>
      <c r="CK10" s="33">
        <f t="shared" si="21"/>
        <v>0.24969984304366422</v>
      </c>
      <c r="CL10" s="39">
        <f t="shared" si="22"/>
        <v>2</v>
      </c>
      <c r="CM10" s="13">
        <f>_xll.BQL($A10,CM$3)</f>
        <v>0.55203720106288756</v>
      </c>
      <c r="CN10" s="13">
        <f>_xll.BQL($A10,CN$3)</f>
        <v>0.76185176941909638</v>
      </c>
      <c r="CO10" s="13">
        <f>_xll.BQL($A10,CO$3,$C$1,$D$1,$E$1,$F$1,"cols=4;rows=1")</f>
        <v>4.9039927639229874E-2</v>
      </c>
      <c r="CP10" s="13">
        <v>6.1724338932753961E-2</v>
      </c>
      <c r="CQ10" s="13">
        <v>0.37880596609063344</v>
      </c>
      <c r="CR10" s="13">
        <v>1.9993574391027453</v>
      </c>
      <c r="CT10" s="13" t="str">
        <f>_xll.BQL($A10,CT$3)</f>
        <v>IG1</v>
      </c>
      <c r="CU10" s="13" t="str">
        <f>_xll.BQL($A10,CU$3)</f>
        <v>A-</v>
      </c>
      <c r="CW10" s="40">
        <f t="shared" si="23"/>
        <v>7</v>
      </c>
      <c r="CX10" s="43">
        <f t="shared" si="24"/>
        <v>2</v>
      </c>
    </row>
    <row r="11" spans="1:102" x14ac:dyDescent="0.25">
      <c r="A11" t="str">
        <f>Notations!I12</f>
        <v>MPWR US Equity</v>
      </c>
      <c r="C11" s="4">
        <f>_xll.BQL($A11,C$3)</f>
        <v>1821072000</v>
      </c>
      <c r="D11" s="4">
        <f>_xll.BQL($A11,D$3)</f>
        <v>2039447000</v>
      </c>
      <c r="E11" s="4">
        <f>_xll.BQL($A11,E$3,$C$1,$D$1,$E$1,$F$1,"cols=4;rows=1")</f>
        <v>2195357142.8571429</v>
      </c>
      <c r="F11" s="4">
        <v>2557333333.3333335</v>
      </c>
      <c r="G11" s="4">
        <v>3030250000</v>
      </c>
      <c r="H11" s="4">
        <v>3551000000</v>
      </c>
      <c r="I11" s="4"/>
      <c r="J11" s="6">
        <f t="shared" si="0"/>
        <v>0.11991563211119605</v>
      </c>
      <c r="K11" s="6">
        <f t="shared" si="1"/>
        <v>7.6447263820605738E-2</v>
      </c>
      <c r="L11" s="6">
        <f t="shared" si="2"/>
        <v>0.16488259855756193</v>
      </c>
      <c r="M11" s="6">
        <f t="shared" si="3"/>
        <v>0.18492570385818552</v>
      </c>
      <c r="N11" s="6">
        <f t="shared" si="4"/>
        <v>0.17185050738387919</v>
      </c>
      <c r="O11" s="33">
        <f t="shared" si="5"/>
        <v>0.17388626993320888</v>
      </c>
      <c r="P11" s="39">
        <f t="shared" si="6"/>
        <v>2</v>
      </c>
      <c r="Q11" s="4">
        <f>_xll.BQL($A11,Q$3)</f>
        <v>1021119000</v>
      </c>
      <c r="R11" s="4">
        <f>_xll.BQL($A11,R$3)</f>
        <v>1127585000</v>
      </c>
      <c r="S11" s="4">
        <f>_xll.BQL($A11,S$3,$C$1,$D$1,$E$1,$F$1,"cols=4;rows=1")</f>
        <v>1223054609.9651573</v>
      </c>
      <c r="T11" s="4">
        <v>1439915798.6741493</v>
      </c>
      <c r="U11" s="4">
        <v>1731466918.7124031</v>
      </c>
      <c r="V11" s="4">
        <v>2042788503.3166893</v>
      </c>
      <c r="X11" s="7">
        <f>_xll.BQL($A11,X$3)</f>
        <v>56.072412293418381</v>
      </c>
      <c r="Y11" s="7">
        <f>_xll.BQL($A11,Y$3)</f>
        <v>55.288762100706712</v>
      </c>
      <c r="Z11" s="7">
        <f>_xll.BQL($A11,Z$3,$C$1,$D$1,$E$1,$F$1,"cols=4;rows=1")</f>
        <v>55.710963199974699</v>
      </c>
      <c r="AA11" s="8">
        <v>56.305362304776502</v>
      </c>
      <c r="AB11" s="8">
        <v>57.139408257153796</v>
      </c>
      <c r="AC11" s="8">
        <v>57.527133295316503</v>
      </c>
      <c r="AD11" s="35">
        <f t="shared" si="7"/>
        <v>56.990634619082265</v>
      </c>
      <c r="AE11" s="4">
        <f>_xll.BQL($A11,AE$3)</f>
        <v>525017000.00000006</v>
      </c>
      <c r="AF11" s="4">
        <f>_xll.BQL($A11,AF$3)</f>
        <v>527187000</v>
      </c>
      <c r="AG11" s="4">
        <f>_xll.BQL($A11,AG$3,$C$1,$D$1,$E$1,$F$1,"cols=4;rows=1")</f>
        <v>798428571.42857099</v>
      </c>
      <c r="AH11" s="4">
        <v>926900000</v>
      </c>
      <c r="AI11" s="4">
        <v>1124000000</v>
      </c>
      <c r="AJ11" s="4">
        <v>1323500000</v>
      </c>
      <c r="AL11" s="7">
        <f>_xll.BQL($A11,AL$3)</f>
        <v>28.830106662449374</v>
      </c>
      <c r="AM11" s="7">
        <f>_xll.BQL($A11,AM$3)</f>
        <v>25.849507243875422</v>
      </c>
      <c r="AN11" s="7">
        <f>_xll.BQL($A11,AN$3,$C$1,$D$1,$E$1,$F$1,"cols=4;rows=1")</f>
        <v>36.368960468521209</v>
      </c>
      <c r="AO11" s="7">
        <v>36.244786235662147</v>
      </c>
      <c r="AP11" s="7">
        <v>37.092649121359621</v>
      </c>
      <c r="AQ11" s="7">
        <v>37.271191213742611</v>
      </c>
      <c r="AR11" s="35">
        <f t="shared" si="8"/>
        <v>36.869542190254798</v>
      </c>
      <c r="AS11" s="4">
        <f>_xll.BQL($A11,AS$3)</f>
        <v>427374000</v>
      </c>
      <c r="AT11" s="4">
        <f>_xll.BQL($A11,AT$3)</f>
        <v>434242000</v>
      </c>
      <c r="AU11" s="4">
        <f>_xll.BQL($A11,AU$3,$C$1,$D$1,$E$1,$F$1,"cols=4;rows=1")</f>
        <v>488416666.66666669</v>
      </c>
      <c r="AV11" s="4">
        <v>643230769.23076928</v>
      </c>
      <c r="AW11" s="4">
        <v>811666666.66666663</v>
      </c>
      <c r="AX11" s="4">
        <v>1084500000</v>
      </c>
      <c r="AY11" s="33">
        <f t="shared" si="9"/>
        <v>0.3049900700168055</v>
      </c>
      <c r="AZ11" s="39">
        <f t="shared" si="10"/>
        <v>2</v>
      </c>
      <c r="BA11" s="11">
        <f t="shared" si="11"/>
        <v>0.23468264846200479</v>
      </c>
      <c r="BB11" s="11">
        <f t="shared" si="12"/>
        <v>0.2129214439012144</v>
      </c>
      <c r="BC11" s="11">
        <f t="shared" si="13"/>
        <v>0.22247708909495148</v>
      </c>
      <c r="BD11" s="11">
        <f t="shared" si="14"/>
        <v>0.25152402342183366</v>
      </c>
      <c r="BE11" s="11">
        <f t="shared" si="15"/>
        <v>0.2678546874570305</v>
      </c>
      <c r="BF11" s="11">
        <f t="shared" si="16"/>
        <v>0.30540692762602084</v>
      </c>
      <c r="BG11" s="33">
        <f t="shared" si="17"/>
        <v>0.27492854616829498</v>
      </c>
      <c r="BH11" s="39">
        <f t="shared" si="18"/>
        <v>2</v>
      </c>
      <c r="BI11">
        <f>_xll.BQL($A11,BI$3)</f>
        <v>8.76</v>
      </c>
      <c r="BJ11">
        <f>_xll.BQL($A11,BJ$3,$C$1,$D$1,$E$1,$F$1)</f>
        <v>8.8699999999999992</v>
      </c>
      <c r="BK11">
        <f>_xll.BQL($A11,BK$3,$C$1,$D$1,$E$1,$F$1,"cols=4;rows=1")</f>
        <v>14.021538461538462</v>
      </c>
      <c r="BL11">
        <v>16.41266666666667</v>
      </c>
      <c r="BM11">
        <v>20.105384615384612</v>
      </c>
      <c r="BN11">
        <v>24.605</v>
      </c>
      <c r="BP11">
        <f>_xll.BQL($A11,BP$3)</f>
        <v>-4.5825223936977348</v>
      </c>
      <c r="BQ11">
        <f>_xll.BQL($A11,BQ$3,$C$1,$D$1,$E$1,$F$1)</f>
        <v>-4.4370821613767797</v>
      </c>
      <c r="BR11">
        <f>_xll.BQL($A11,BR$3,$C$1,$D$1,$E$1,$F$1,"cols=4;rows=1")</f>
        <v>60.063224446786094</v>
      </c>
      <c r="BS11">
        <v>17.053251408090137</v>
      </c>
      <c r="BT11">
        <v>22.499195430671072</v>
      </c>
      <c r="BU11">
        <v>22.38015074415582</v>
      </c>
      <c r="BV11" s="33">
        <f t="shared" si="19"/>
        <v>0.20644199194305679</v>
      </c>
      <c r="BW11" s="39">
        <f t="shared" si="20"/>
        <v>1</v>
      </c>
      <c r="BX11" s="4">
        <f>_xll.BQL($A11,BX$3)</f>
        <v>580635000</v>
      </c>
      <c r="BY11" s="4">
        <f>_xll.BQL($A11,BY$3,$C$1,$D$1,$E$1,$F$1)</f>
        <v>678920000</v>
      </c>
      <c r="BZ11" s="4">
        <f>_xll.BQL($A11,BZ$3,$C$1,$D$1,$E$1,$F$1,"cols=4;rows=1")</f>
        <v>659334878.59078801</v>
      </c>
      <c r="CA11" s="4">
        <v>685895370.60740495</v>
      </c>
      <c r="CB11" s="4">
        <v>867107301.79343498</v>
      </c>
      <c r="CC11" s="4">
        <v>743922351.01824403</v>
      </c>
      <c r="CE11" s="13">
        <f>_xll.BQL($A11,CE$3)</f>
        <v>22.986112026195222</v>
      </c>
      <c r="CF11" s="13">
        <f>_xll.BQL($A11,CF$3)</f>
        <v>20.2135013315322</v>
      </c>
      <c r="CG11" s="13">
        <f>_xll.BQL($A11,CG$3,$C$1,$D$1,$E$1,$F$1,"cols=4;rows=1")</f>
        <v>29.674307037659265</v>
      </c>
      <c r="CH11" s="14">
        <v>26.885571529422446</v>
      </c>
      <c r="CI11" s="14">
        <v>28.122673917642221</v>
      </c>
      <c r="CJ11" s="14">
        <v>26.400000000000002</v>
      </c>
      <c r="CK11" s="33">
        <f t="shared" si="21"/>
        <v>0.27136081815688223</v>
      </c>
      <c r="CL11" s="39">
        <f t="shared" si="22"/>
        <v>2</v>
      </c>
      <c r="CM11" s="13">
        <f>_xll.BQL($A11,CM$3)</f>
        <v>-2.0963283093690301</v>
      </c>
      <c r="CN11" s="13">
        <f>_xll.BQL($A11,CN$3)</f>
        <v>-2.7429621747121984</v>
      </c>
      <c r="CO11" s="13">
        <f>_xll.BQL($A11,CO$3,$C$1,$D$1,$E$1,$F$1,"cols=4;rows=1")</f>
        <v>-0.33691179101807139</v>
      </c>
      <c r="CP11" s="13">
        <v>-0.44156404605212424</v>
      </c>
      <c r="CQ11" s="13">
        <v>-0.3901881037112358</v>
      </c>
      <c r="CR11" s="13">
        <v>-0.29618435965243672</v>
      </c>
      <c r="CT11" s="13" t="str">
        <f>_xll.BQL($A11,CT$3)</f>
        <v>IG1</v>
      </c>
      <c r="CU11" s="13" t="str">
        <f>_xll.BQL($A11,CU$3)</f>
        <v>N.A.</v>
      </c>
      <c r="CW11" s="40">
        <f t="shared" si="23"/>
        <v>9</v>
      </c>
      <c r="CX11" s="43">
        <f t="shared" si="24"/>
        <v>2</v>
      </c>
    </row>
    <row r="12" spans="1:102" x14ac:dyDescent="0.25">
      <c r="A12" t="str">
        <f>Notations!I13</f>
        <v>MU US Equity</v>
      </c>
      <c r="C12" s="4">
        <f>_xll.BQL($A12,C$3)</f>
        <v>25111000000</v>
      </c>
      <c r="D12" s="4">
        <f>_xll.BQL($A12,D$3)</f>
        <v>29094000000</v>
      </c>
      <c r="E12" s="4">
        <f>_xll.BQL($A12,E$3,$C$1,$D$1,$E$1,$F$1,"cols=4;rows=1")</f>
        <v>35334361111.111115</v>
      </c>
      <c r="F12" s="4">
        <v>44163575757.57576</v>
      </c>
      <c r="G12" s="4">
        <v>44035187500</v>
      </c>
      <c r="H12" s="4">
        <v>53072000000</v>
      </c>
      <c r="I12" s="4"/>
      <c r="J12" s="6">
        <f t="shared" si="0"/>
        <v>0.15861574608737206</v>
      </c>
      <c r="K12" s="6">
        <f t="shared" si="1"/>
        <v>0.21448962367192936</v>
      </c>
      <c r="L12" s="6">
        <f t="shared" si="2"/>
        <v>0.24987616498004939</v>
      </c>
      <c r="M12" s="6">
        <f t="shared" si="3"/>
        <v>-2.907107392764452E-3</v>
      </c>
      <c r="N12" s="6">
        <f t="shared" si="4"/>
        <v>0.20521798618434395</v>
      </c>
      <c r="O12" s="33">
        <f t="shared" si="5"/>
        <v>0.15072901459054297</v>
      </c>
      <c r="P12" s="39">
        <f t="shared" si="6"/>
        <v>2</v>
      </c>
      <c r="Q12" s="4">
        <f>_xll.BQL($A12,Q$3)</f>
        <v>5594999999.999999</v>
      </c>
      <c r="R12" s="4">
        <f>_xll.BQL($A12,R$3)</f>
        <v>8983000000.0000019</v>
      </c>
      <c r="S12" s="4">
        <f>_xll.BQL($A12,S$3,$C$1,$D$1,$E$1,$F$1,"cols=4;rows=1")</f>
        <v>13828065227.950588</v>
      </c>
      <c r="T12" s="4">
        <v>19891642955.677895</v>
      </c>
      <c r="U12" s="4">
        <v>19387809262.408897</v>
      </c>
      <c r="V12" s="4">
        <v>22290240000</v>
      </c>
      <c r="X12" s="7">
        <f>_xll.BQL($A12,X$3)</f>
        <v>22.281072040141765</v>
      </c>
      <c r="Y12" s="7">
        <f>_xll.BQL($A12,Y$3)</f>
        <v>30.875781948168012</v>
      </c>
      <c r="Z12" s="7">
        <f>_xll.BQL($A12,Z$3,$C$1,$D$1,$E$1,$F$1,"cols=4;rows=1")</f>
        <v>39.134895306207397</v>
      </c>
      <c r="AA12" s="8">
        <v>45.040834249626378</v>
      </c>
      <c r="AB12" s="8">
        <v>44.027992982677546</v>
      </c>
      <c r="AC12" s="8">
        <v>42</v>
      </c>
      <c r="AD12" s="35">
        <f t="shared" si="7"/>
        <v>43.689609077434646</v>
      </c>
      <c r="AE12" s="4">
        <f>_xll.BQL($A12,AE$3)</f>
        <v>8984000000</v>
      </c>
      <c r="AF12" s="4">
        <f>_xll.BQL($A12,AF$3)</f>
        <v>12410000000</v>
      </c>
      <c r="AG12" s="4">
        <f>_xll.BQL($A12,AG$3,$C$1,$D$1,$E$1,$F$1,"cols=4;rows=1")</f>
        <v>17754166666.666698</v>
      </c>
      <c r="AH12" s="4">
        <v>22972764705.882401</v>
      </c>
      <c r="AI12" s="4">
        <v>22734363636.363602</v>
      </c>
      <c r="AJ12" s="4">
        <v>25444000000</v>
      </c>
      <c r="AL12" s="7">
        <f>_xll.BQL($A12,AL$3)</f>
        <v>35.777149456413525</v>
      </c>
      <c r="AM12" s="7">
        <f>_xll.BQL($A12,AM$3)</f>
        <v>42.654842922939437</v>
      </c>
      <c r="AN12" s="7">
        <f>_xll.BQL($A12,AN$3,$C$1,$D$1,$E$1,$F$1,"cols=4;rows=1")</f>
        <v>50.246179946023673</v>
      </c>
      <c r="AO12" s="7">
        <v>52.01744721031038</v>
      </c>
      <c r="AP12" s="7">
        <v>51.627720754824999</v>
      </c>
      <c r="AQ12" s="7">
        <v>47.942417847452518</v>
      </c>
      <c r="AR12" s="35">
        <f t="shared" si="8"/>
        <v>50.529195270862637</v>
      </c>
      <c r="AS12" s="4">
        <f>_xll.BQL($A12,AS$3)</f>
        <v>791020000</v>
      </c>
      <c r="AT12" s="4">
        <f>_xll.BQL($A12,AT$3)</f>
        <v>3840690000</v>
      </c>
      <c r="AU12" s="4">
        <f>_xll.BQL($A12,AU$3,$C$1,$D$1,$E$1,$F$1,"cols=4;rows=1")</f>
        <v>7459814814.8148146</v>
      </c>
      <c r="AV12" s="4">
        <v>12109800000</v>
      </c>
      <c r="AW12" s="4">
        <v>12715166666.666666</v>
      </c>
      <c r="AX12" s="4">
        <v>14068500000</v>
      </c>
      <c r="AY12" s="33">
        <f t="shared" si="9"/>
        <v>0.25992075758800076</v>
      </c>
      <c r="AZ12" s="39">
        <f t="shared" si="10"/>
        <v>2</v>
      </c>
      <c r="BA12" s="11">
        <f t="shared" si="11"/>
        <v>3.1500935844848872E-2</v>
      </c>
      <c r="BB12" s="11">
        <f t="shared" si="12"/>
        <v>0.13200969272014848</v>
      </c>
      <c r="BC12" s="11">
        <f t="shared" si="13"/>
        <v>0.21112069329220243</v>
      </c>
      <c r="BD12" s="11">
        <f t="shared" si="14"/>
        <v>0.27420334047391309</v>
      </c>
      <c r="BE12" s="11">
        <f t="shared" si="15"/>
        <v>0.28875014252333242</v>
      </c>
      <c r="BF12" s="11">
        <f t="shared" si="16"/>
        <v>0.26508328308712692</v>
      </c>
      <c r="BG12" s="33">
        <f t="shared" si="17"/>
        <v>0.27601225536145751</v>
      </c>
      <c r="BH12" s="39">
        <f t="shared" si="18"/>
        <v>2</v>
      </c>
      <c r="BI12">
        <f>_xll.BQL($A12,BI$3)</f>
        <v>0.711646</v>
      </c>
      <c r="BJ12">
        <f>_xll.BQL($A12,BJ$3,$C$1,$D$1,$E$1,$F$1)</f>
        <v>3.2339110000000004</v>
      </c>
      <c r="BK12">
        <f>_xll.BQL($A12,BK$3,$C$1,$D$1,$E$1,$F$1,"cols=4;rows=1")</f>
        <v>7.051176470588234</v>
      </c>
      <c r="BL12">
        <v>10.949032258064513</v>
      </c>
      <c r="BM12">
        <v>11.755833333333333</v>
      </c>
      <c r="BN12">
        <v>13.835000000000001</v>
      </c>
      <c r="BP12" t="str">
        <f>_xll.BQL($A12,BP$3)</f>
        <v>#N/A</v>
      </c>
      <c r="BQ12" t="str">
        <f>_xll.BQL($A12,BQ$3,$C$1,$D$1,$E$1,$F$1)</f>
        <v>#N/A</v>
      </c>
      <c r="BR12">
        <f>_xll.BQL($A12,BR$3,$C$1,$D$1,$E$1,$F$1,"cols=4;rows=1")</f>
        <v>890.82640394075611</v>
      </c>
      <c r="BS12">
        <v>55.279509791521441</v>
      </c>
      <c r="BT12">
        <v>7.3686975821499763</v>
      </c>
      <c r="BU12">
        <v>17.686255050684064</v>
      </c>
      <c r="BV12" s="33">
        <f>SUM(BS12:BU12)/300</f>
        <v>0.26778154141451826</v>
      </c>
      <c r="BW12" s="39">
        <f t="shared" si="20"/>
        <v>2</v>
      </c>
      <c r="BX12" s="4">
        <f>_xll.BQL($A12,BX$3)</f>
        <v>121000000</v>
      </c>
      <c r="BY12" s="4">
        <f>_xll.BQL($A12,BY$3,$C$1,$D$1,$E$1,$F$1)</f>
        <v>554000000</v>
      </c>
      <c r="BZ12" s="4">
        <f>_xll.BQL($A12,BZ$3,$C$1,$D$1,$E$1,$F$1,"cols=4;rows=1")</f>
        <v>2453053774.2739501</v>
      </c>
      <c r="CA12" s="4">
        <v>6885427186.1484404</v>
      </c>
      <c r="CB12" s="4">
        <v>10618876647.7075</v>
      </c>
      <c r="CC12" s="4">
        <v>6494671958.51824</v>
      </c>
      <c r="CE12" s="13">
        <f>_xll.BQL($A12,CE$3)</f>
        <v>1.7433978330775004</v>
      </c>
      <c r="CF12" s="13">
        <f>_xll.BQL($A12,CF$3)</f>
        <v>8.6572556365825921</v>
      </c>
      <c r="CG12" s="13">
        <f>_xll.BQL($A12,CG$3,$C$1,$D$1,$E$1,$F$1,"cols=4;rows=1")</f>
        <v>13.782190095392464</v>
      </c>
      <c r="CH12" s="14">
        <v>19.076974002100123</v>
      </c>
      <c r="CI12" s="14">
        <v>12.141170764569432</v>
      </c>
      <c r="CJ12" s="14">
        <v>13.8</v>
      </c>
      <c r="CK12" s="33">
        <f>SUM(CH12:CJ12)/300</f>
        <v>0.15006048255556517</v>
      </c>
      <c r="CL12" s="39">
        <f t="shared" si="22"/>
        <v>1</v>
      </c>
      <c r="CM12" s="13">
        <f>_xll.BQL($A12,CM$3)</f>
        <v>0.53404163052905462</v>
      </c>
      <c r="CN12" s="13">
        <f>_xll.BQL($A12,CN$3)</f>
        <v>0.45065633401866201</v>
      </c>
      <c r="CO12" s="13">
        <f>_xll.BQL($A12,CO$3,$C$1,$D$1,$E$1,$F$1,"cols=4;rows=1")</f>
        <v>0.29595869514198492</v>
      </c>
      <c r="CP12" s="13">
        <v>1.165147817833734E-2</v>
      </c>
      <c r="CQ12" s="13">
        <v>-0.52117139452490902</v>
      </c>
      <c r="CR12" s="13">
        <v>-1.0742414714667505</v>
      </c>
      <c r="CT12" s="13" t="str">
        <f>_xll.BQL($A12,CT$3)</f>
        <v>IG6</v>
      </c>
      <c r="CU12" s="13" t="str">
        <f>_xll.BQL($A12,CU$3)</f>
        <v>BBB-</v>
      </c>
      <c r="CW12" s="40">
        <f t="shared" si="23"/>
        <v>9</v>
      </c>
      <c r="CX12" s="43">
        <f t="shared" si="24"/>
        <v>2</v>
      </c>
    </row>
    <row r="13" spans="1:102" x14ac:dyDescent="0.25">
      <c r="A13" t="str">
        <f>Notations!I14</f>
        <v>NOW US Equity</v>
      </c>
      <c r="C13" s="4">
        <f>_xll.BQL($A13,C$3)</f>
        <v>10984000000</v>
      </c>
      <c r="D13" s="4">
        <f>_xll.BQL($A13,D$3)</f>
        <v>10984000000</v>
      </c>
      <c r="E13" s="4">
        <f>_xll.BQL($A13,E$3,$C$1,$D$1,$E$1,$F$1,"cols=4;rows=1")</f>
        <v>13046815789.473684</v>
      </c>
      <c r="F13" s="4">
        <v>15600263157.894737</v>
      </c>
      <c r="G13" s="4">
        <v>18639666666.666668</v>
      </c>
      <c r="H13" s="4">
        <v>21769857142.857143</v>
      </c>
      <c r="I13" s="4"/>
      <c r="J13" s="6">
        <f t="shared" si="0"/>
        <v>0</v>
      </c>
      <c r="K13" s="6">
        <f t="shared" si="1"/>
        <v>0.18780187449687591</v>
      </c>
      <c r="L13" s="6">
        <f t="shared" si="2"/>
        <v>0.19571421944051681</v>
      </c>
      <c r="M13" s="6">
        <f t="shared" si="3"/>
        <v>0.19483027164409061</v>
      </c>
      <c r="N13" s="6">
        <f t="shared" si="4"/>
        <v>0.16793167668540976</v>
      </c>
      <c r="O13" s="33">
        <f t="shared" si="5"/>
        <v>0.18615872259000574</v>
      </c>
      <c r="P13" s="39">
        <f t="shared" si="6"/>
        <v>2</v>
      </c>
      <c r="Q13" s="4">
        <f>_xll.BQL($A13,Q$3)</f>
        <v>8696999999.9999981</v>
      </c>
      <c r="R13" s="4">
        <f>_xll.BQL($A13,R$3)</f>
        <v>8696999999.9999981</v>
      </c>
      <c r="S13" s="4">
        <f>_xll.BQL($A13,S$3,$C$1,$D$1,$E$1,$F$1,"cols=4;rows=1")</f>
        <v>10435919395.880514</v>
      </c>
      <c r="T13" s="4">
        <v>12545115925.429911</v>
      </c>
      <c r="U13" s="4">
        <v>15170199865.517321</v>
      </c>
      <c r="V13" s="4">
        <v>17996439977.761417</v>
      </c>
      <c r="X13" s="7">
        <f>_xll.BQL($A13,X$3)</f>
        <v>79.178805535324102</v>
      </c>
      <c r="Y13" s="7">
        <f>_xll.BQL($A13,Y$3)</f>
        <v>79.178805535324102</v>
      </c>
      <c r="Z13" s="7">
        <f>_xll.BQL($A13,Z$3,$C$1,$D$1,$E$1,$F$1,"cols=4;rows=1")</f>
        <v>78.526251625934776</v>
      </c>
      <c r="AA13" s="8">
        <v>79.170340022654898</v>
      </c>
      <c r="AB13" s="8">
        <v>80.291970984224392</v>
      </c>
      <c r="AC13" s="8">
        <v>80.534344389184369</v>
      </c>
      <c r="AD13" s="35">
        <f t="shared" si="7"/>
        <v>79.998885132021215</v>
      </c>
      <c r="AE13" s="4">
        <f>_xll.BQL($A13,AE$3)</f>
        <v>2108000000</v>
      </c>
      <c r="AF13" s="4">
        <f>_xll.BQL($A13,AF$3)</f>
        <v>2108000000</v>
      </c>
      <c r="AG13" s="4">
        <f>_xll.BQL($A13,AG$3,$C$1,$D$1,$E$1,$F$1,"cols=4;rows=1")</f>
        <v>4425187500</v>
      </c>
      <c r="AH13" s="4">
        <v>5451733333.3333302</v>
      </c>
      <c r="AI13" s="4">
        <v>6650666666.6666698</v>
      </c>
      <c r="AJ13" s="4">
        <v>8268666666.6666698</v>
      </c>
      <c r="AL13" s="7">
        <f>_xll.BQL($A13,AL$3)</f>
        <v>19.191551347414421</v>
      </c>
      <c r="AM13" s="7">
        <f>_xll.BQL($A13,AM$3)</f>
        <v>19.191551347414421</v>
      </c>
      <c r="AN13" s="7">
        <f>_xll.BQL($A13,AN$3,$C$1,$D$1,$E$1,$F$1,"cols=4;rows=1")</f>
        <v>33.9177587191067</v>
      </c>
      <c r="AO13" s="7">
        <v>34.946419032517426</v>
      </c>
      <c r="AP13" s="7">
        <v>35.680180260734289</v>
      </c>
      <c r="AQ13" s="7">
        <v>37.982181566036054</v>
      </c>
      <c r="AR13" s="35">
        <f t="shared" si="8"/>
        <v>36.202926953095925</v>
      </c>
      <c r="AS13" s="4">
        <f>_xll.BQL($A13,AS$3)</f>
        <v>1464074074.07407</v>
      </c>
      <c r="AT13" s="4">
        <f>_xll.BQL($A13,AT$3)</f>
        <v>1464074074.07407</v>
      </c>
      <c r="AU13" s="4">
        <f>_xll.BQL($A13,AU$3,$C$1,$D$1,$E$1,$F$1,"cols=4;rows=1")</f>
        <v>1862800000</v>
      </c>
      <c r="AV13" s="4">
        <v>2417793103.448276</v>
      </c>
      <c r="AW13" s="4">
        <v>3020357142.8571429</v>
      </c>
      <c r="AX13" s="4">
        <v>3400200000</v>
      </c>
      <c r="AY13" s="33">
        <f t="shared" si="9"/>
        <v>0.22430549071581365</v>
      </c>
      <c r="AZ13" s="39">
        <f t="shared" si="10"/>
        <v>2</v>
      </c>
      <c r="BA13" s="11">
        <f t="shared" si="11"/>
        <v>0.13329152167462399</v>
      </c>
      <c r="BB13" s="11">
        <f t="shared" si="12"/>
        <v>0.13329152167462399</v>
      </c>
      <c r="BC13" s="11">
        <f t="shared" si="13"/>
        <v>0.14277813299877568</v>
      </c>
      <c r="BD13" s="11">
        <f t="shared" si="14"/>
        <v>0.1549841229585103</v>
      </c>
      <c r="BE13" s="11">
        <f t="shared" si="15"/>
        <v>0.16203922510365759</v>
      </c>
      <c r="BF13" s="11">
        <f t="shared" si="16"/>
        <v>0.15618843879807598</v>
      </c>
      <c r="BG13" s="33">
        <f t="shared" si="17"/>
        <v>0.15773726228674798</v>
      </c>
      <c r="BH13" s="39">
        <f t="shared" si="18"/>
        <v>0</v>
      </c>
      <c r="BI13">
        <f>_xll.BQL($A13,BI$3)</f>
        <v>7.0274749999999999</v>
      </c>
      <c r="BJ13">
        <f>_xll.BQL($A13,BJ$3,$C$1,$D$1,$E$1,$F$1)</f>
        <v>7.0274749999999999</v>
      </c>
      <c r="BK13">
        <f>_xll.BQL($A13,BK$3,$C$1,$D$1,$E$1,$F$1,"cols=4;rows=1")</f>
        <v>16.372631578947363</v>
      </c>
      <c r="BL13">
        <v>19.803055555555556</v>
      </c>
      <c r="BM13">
        <v>23.720588235294116</v>
      </c>
      <c r="BN13">
        <v>26.448</v>
      </c>
      <c r="BP13">
        <f>_xll.BQL($A13,BP$3)</f>
        <v>-17.82788660757582</v>
      </c>
      <c r="BQ13">
        <f>_xll.BQL($A13,BQ$3,$C$1,$D$1,$E$1,$F$1)</f>
        <v>-17.82788660757582</v>
      </c>
      <c r="BR13">
        <f>_xll.BQL($A13,BR$3,$C$1,$D$1,$E$1,$F$1,"cols=4;rows=1")</f>
        <v>132.98028920696785</v>
      </c>
      <c r="BS13">
        <v>20.952184504164745</v>
      </c>
      <c r="BT13">
        <v>19.782465734887737</v>
      </c>
      <c r="BU13">
        <v>11.498078115313092</v>
      </c>
      <c r="BV13" s="33">
        <f>SUM(BS13:BU13)/300</f>
        <v>0.17410909451455192</v>
      </c>
      <c r="BW13" s="39">
        <f t="shared" si="20"/>
        <v>1</v>
      </c>
      <c r="BX13" s="4">
        <f>_xll.BQL($A13,BX$3)</f>
        <v>3415000000</v>
      </c>
      <c r="BY13" s="4">
        <f>_xll.BQL($A13,BY$3,$C$1,$D$1,$E$1,$F$1)</f>
        <v>3415000000</v>
      </c>
      <c r="BZ13" s="4">
        <f>_xll.BQL($A13,BZ$3,$C$1,$D$1,$E$1,$F$1,"cols=4;rows=1")</f>
        <v>4181309714.3242102</v>
      </c>
      <c r="CA13" s="4">
        <v>4985301367.9499397</v>
      </c>
      <c r="CB13" s="4">
        <v>6189972901.2718601</v>
      </c>
      <c r="CC13" s="4">
        <v>7350156233.8155499</v>
      </c>
      <c r="CE13" s="13">
        <f>_xll.BQL($A13,CE$3)</f>
        <v>16.534199686720427</v>
      </c>
      <c r="CF13" s="13">
        <f>_xll.BQL($A13,CF$3)</f>
        <v>16.534199686720427</v>
      </c>
      <c r="CG13" s="13">
        <f>_xll.BQL($A13,CG$3,$C$1,$D$1,$E$1,$F$1,"cols=4;rows=1")</f>
        <v>19.406825251647913</v>
      </c>
      <c r="CH13" s="14">
        <v>18.834839622399784</v>
      </c>
      <c r="CI13" s="14">
        <v>15.453543169837607</v>
      </c>
      <c r="CJ13" s="14">
        <v>18.490694219622142</v>
      </c>
      <c r="CK13" s="33">
        <f>SUM(CH13:CJ13)/300</f>
        <v>0.17593025670619844</v>
      </c>
      <c r="CL13" s="39">
        <f t="shared" si="22"/>
        <v>1</v>
      </c>
      <c r="CM13" s="13">
        <f>_xll.BQL($A13,CM$3)</f>
        <v>-1.6929057337220603</v>
      </c>
      <c r="CN13" s="13">
        <f>_xll.BQL($A13,CN$3)</f>
        <v>-1.6929057337220603</v>
      </c>
      <c r="CO13" s="13">
        <f>_xll.BQL($A13,CO$3,$C$1,$D$1,$E$1,$F$1,"cols=4;rows=1")</f>
        <v>-2.0183608039207379</v>
      </c>
      <c r="CP13" s="13">
        <v>-2.6719680241495869</v>
      </c>
      <c r="CQ13" s="13">
        <v>-3.0981104651162776</v>
      </c>
      <c r="CR13" s="13">
        <v>-3.4757719906474227</v>
      </c>
      <c r="CT13" s="13" t="str">
        <f>_xll.BQL($A13,CT$3)</f>
        <v>IG1</v>
      </c>
      <c r="CU13" s="13" t="str">
        <f>_xll.BQL($A13,CU$3)</f>
        <v>A</v>
      </c>
      <c r="CW13" s="40">
        <f t="shared" si="23"/>
        <v>6</v>
      </c>
      <c r="CX13" s="43">
        <f t="shared" si="24"/>
        <v>1</v>
      </c>
    </row>
    <row r="14" spans="1:102" x14ac:dyDescent="0.25">
      <c r="A14" t="str">
        <f>Notations!I15</f>
        <v>NXPI US Equity</v>
      </c>
      <c r="C14" s="4">
        <f>_xll.BQL($A14,C$3)</f>
        <v>12614000000</v>
      </c>
      <c r="D14" s="4">
        <f>_xll.BQL($A14,D$3)</f>
        <v>12614000000</v>
      </c>
      <c r="E14" s="4">
        <f>_xll.BQL($A14,E$3,$C$1,$D$1,$E$1,$F$1,"cols=4;rows=1")</f>
        <v>12601300000</v>
      </c>
      <c r="F14" s="4">
        <v>13875692307.692308</v>
      </c>
      <c r="G14" s="4">
        <v>15325333333.333334</v>
      </c>
      <c r="H14" s="4">
        <v>17670000000</v>
      </c>
      <c r="I14" s="4"/>
      <c r="J14" s="6">
        <f>D14/C14-1</f>
        <v>0</v>
      </c>
      <c r="K14" s="6">
        <f>E14/D14-1</f>
        <v>-1.0068178214681645E-3</v>
      </c>
      <c r="L14" s="6">
        <f>F14/E14-1</f>
        <v>0.10113181240763325</v>
      </c>
      <c r="M14" s="6">
        <f>G14/F14-1</f>
        <v>0.10447341966767199</v>
      </c>
      <c r="N14" s="6">
        <f>H14/G14-1</f>
        <v>0.15299286584304861</v>
      </c>
      <c r="O14" s="33">
        <f>SUM(L14:N14)/3</f>
        <v>0.11953269930611794</v>
      </c>
      <c r="P14" s="39">
        <f>IF(O14&lt;$P$3,-2,IF(O14&lt;$P$2,0,IF(O14&lt;$P$1,1,2)))</f>
        <v>1</v>
      </c>
      <c r="Q14" s="4">
        <f>_xll.BQL($A14,Q$3)</f>
        <v>7273000000</v>
      </c>
      <c r="R14" s="4">
        <f>_xll.BQL($A14,R$3)</f>
        <v>7273000000</v>
      </c>
      <c r="S14" s="4">
        <f>_xll.BQL($A14,S$3,$C$1,$D$1,$E$1,$F$1,"cols=4;rows=1")</f>
        <v>7188425110.0911589</v>
      </c>
      <c r="T14" s="4">
        <v>8050886969.5015221</v>
      </c>
      <c r="U14" s="4">
        <v>9065203532.1637211</v>
      </c>
      <c r="V14" s="4">
        <v>10301610000</v>
      </c>
      <c r="X14" s="7">
        <f>_xll.BQL($A14,X$3)</f>
        <v>57.658157602663707</v>
      </c>
      <c r="Y14" s="7">
        <f>_xll.BQL($A14,Y$3)</f>
        <v>57.658157602663707</v>
      </c>
      <c r="Z14" s="7">
        <f>_xll.BQL($A14,Z$3,$C$1,$D$1,$E$1,$F$1,"cols=4;rows=1")</f>
        <v>57.045107330919492</v>
      </c>
      <c r="AA14" s="8">
        <v>58.021515546567237</v>
      </c>
      <c r="AB14" s="8">
        <v>59.151754385964907</v>
      </c>
      <c r="AC14" s="8">
        <v>58.3</v>
      </c>
      <c r="AD14" s="35">
        <f>SUM(AA14:AC14)/3</f>
        <v>58.491089977510718</v>
      </c>
      <c r="AE14" s="4">
        <f>_xll.BQL($A14,AE$3)</f>
        <v>4779000000</v>
      </c>
      <c r="AF14" s="4">
        <f>_xll.BQL($A14,AF$3)</f>
        <v>4779000000</v>
      </c>
      <c r="AG14" s="4">
        <f>_xll.BQL($A14,AG$3,$C$1,$D$1,$E$1,$F$1,"cols=4;rows=1")</f>
        <v>4813428571.4285698</v>
      </c>
      <c r="AH14" s="4">
        <v>5461947368.4210501</v>
      </c>
      <c r="AI14" s="4">
        <v>6273166666.6666698</v>
      </c>
      <c r="AJ14" s="4">
        <v>7405000000</v>
      </c>
      <c r="AL14" s="7">
        <f>_xll.BQL($A14,AL$3)</f>
        <v>37.886475344854922</v>
      </c>
      <c r="AM14" s="7">
        <f>_xll.BQL($A14,AM$3)</f>
        <v>37.886475344854922</v>
      </c>
      <c r="AN14" s="7">
        <f>_xll.BQL($A14,AN$3,$C$1,$D$1,$E$1,$F$1,"cols=4;rows=1")</f>
        <v>38.197873008567129</v>
      </c>
      <c r="AO14" s="7">
        <v>39.363422359784487</v>
      </c>
      <c r="AP14" s="7">
        <v>40.933313032886744</v>
      </c>
      <c r="AQ14" s="7">
        <v>41.907187323146573</v>
      </c>
      <c r="AR14" s="35">
        <f>SUM(AO14:AQ14)/3</f>
        <v>40.734640905272599</v>
      </c>
      <c r="AS14" s="4">
        <f>_xll.BQL($A14,AS$3)</f>
        <v>2959182558.1395402</v>
      </c>
      <c r="AT14" s="4">
        <f>_xll.BQL($A14,AT$3)</f>
        <v>2959182558.1395402</v>
      </c>
      <c r="AU14" s="4">
        <f>_xll.BQL($A14,AU$3,$C$1,$D$1,$E$1,$F$1,"cols=4;rows=1")</f>
        <v>2639619047.6190476</v>
      </c>
      <c r="AV14" s="4">
        <v>3310444444.4444447</v>
      </c>
      <c r="AW14" s="4">
        <v>3893833333.3333335</v>
      </c>
      <c r="AX14" s="4">
        <v>4832500000</v>
      </c>
      <c r="AY14" s="33">
        <f>((AV14/AU14-1)+(AW14/AV14-1)+(AX14/AW14-1))/3</f>
        <v>0.22380962997672138</v>
      </c>
      <c r="AZ14" s="39">
        <f>IF(AY14&lt;AZ$3,-2,IF(AY14&lt;AZ$2,0,IF(AY14&lt;AZ$1,1,2)))</f>
        <v>2</v>
      </c>
      <c r="BA14" s="11">
        <f t="shared" ref="BA14:BF14" si="26">AS14/C14</f>
        <v>0.23459509736321074</v>
      </c>
      <c r="BB14" s="11">
        <f t="shared" si="26"/>
        <v>0.23459509736321074</v>
      </c>
      <c r="BC14" s="11">
        <f t="shared" si="26"/>
        <v>0.2094719630212</v>
      </c>
      <c r="BD14" s="11">
        <f t="shared" si="26"/>
        <v>0.23857868645654703</v>
      </c>
      <c r="BE14" s="11">
        <f t="shared" si="26"/>
        <v>0.25407821472072384</v>
      </c>
      <c r="BF14" s="11">
        <f t="shared" si="26"/>
        <v>0.27348613469156763</v>
      </c>
      <c r="BG14" s="33">
        <f>SUM(BD14:BF14)/3</f>
        <v>0.25538101195627955</v>
      </c>
      <c r="BH14" s="39">
        <f>IF(BG14&lt;BH$3,-2,IF(BG14&lt;BH$2,0,IF(BG14&lt;BH$1,1,2)))</f>
        <v>1</v>
      </c>
      <c r="BI14">
        <f>_xll.BQL($A14,BI$3)</f>
        <v>11.472044</v>
      </c>
      <c r="BJ14">
        <f>_xll.BQL($A14,BJ$3,$C$1,$D$1,$E$1,$F$1)</f>
        <v>11.472044</v>
      </c>
      <c r="BK14">
        <f>_xll.BQL($A14,BK$3,$C$1,$D$1,$E$1,$F$1,"cols=4;rows=1")</f>
        <v>12.669032258064515</v>
      </c>
      <c r="BL14">
        <v>15.003076923076925</v>
      </c>
      <c r="BM14">
        <v>17.991999999999997</v>
      </c>
      <c r="BN14">
        <v>24.4</v>
      </c>
      <c r="BP14">
        <f>_xll.BQL($A14,BP$3)</f>
        <v>-14.942610207915285</v>
      </c>
      <c r="BQ14">
        <f>_xll.BQL($A14,BQ$3,$C$1,$D$1,$E$1,$F$1)</f>
        <v>-14.942610207915285</v>
      </c>
      <c r="BR14">
        <f>_xll.BQL($A14,BR$3,$C$1,$D$1,$E$1,$F$1,"cols=4;rows=1")</f>
        <v>10.43395804674838</v>
      </c>
      <c r="BS14">
        <v>18.42322773727777</v>
      </c>
      <c r="BT14">
        <v>19.922067268252633</v>
      </c>
      <c r="BU14">
        <v>35.615829257447771</v>
      </c>
      <c r="BV14" s="33">
        <f>SUM(BS14:BU14)/300</f>
        <v>0.2465370808765939</v>
      </c>
      <c r="BW14" s="39">
        <f>IF(BV14&lt;BW$3,-2,IF(BV14&lt;BW$2,0,IF(BV14&lt;BW$1,1,2)))</f>
        <v>2</v>
      </c>
      <c r="BX14" s="4">
        <f>_xll.BQL($A14,BX$3)</f>
        <v>2055000000</v>
      </c>
      <c r="BY14" s="4">
        <f>_xll.BQL($A14,BY$3,$C$1,$D$1,$E$1,$F$1)</f>
        <v>2055000000</v>
      </c>
      <c r="BZ14" s="4">
        <f>_xll.BQL($A14,BZ$3,$C$1,$D$1,$E$1,$F$1,"cols=4;rows=1")</f>
        <v>3116077024.8962498</v>
      </c>
      <c r="CA14" s="4">
        <v>3557304055.74614</v>
      </c>
      <c r="CB14" s="4">
        <v>4147372711.6145601</v>
      </c>
      <c r="CC14" s="4">
        <v>3684069915.5555601</v>
      </c>
      <c r="CE14" s="13">
        <f>_xll.BQL($A14,CE$3)</f>
        <v>28.159533292197231</v>
      </c>
      <c r="CF14" s="13">
        <f>_xll.BQL($A14,CF$3)</f>
        <v>28.159533292197231</v>
      </c>
      <c r="CG14" s="13">
        <f>_xll.BQL($A14,CG$3,$C$1,$D$1,$E$1,$F$1,"cols=4;rows=1")</f>
        <v>32.176919746070446</v>
      </c>
      <c r="CH14" s="14">
        <v>35.876097298732006</v>
      </c>
      <c r="CI14" s="14">
        <v>40.444440494247949</v>
      </c>
      <c r="CJ14" s="14">
        <v>47.7</v>
      </c>
      <c r="CK14" s="33">
        <f>SUM(CH14:CJ14)/300</f>
        <v>0.41340179264326654</v>
      </c>
      <c r="CL14" s="39">
        <f>IF(CK14&lt;CL$3,-2,IF(CK14&lt;CL$2,0,IF(CK14&lt;CL$1,1,2)))</f>
        <v>2</v>
      </c>
      <c r="CM14" s="13">
        <f>_xll.BQL($A14,CM$3)</f>
        <v>1.7415937356057116</v>
      </c>
      <c r="CN14" s="13">
        <f>_xll.BQL($A14,CN$3)</f>
        <v>1.7415937356057116</v>
      </c>
      <c r="CO14" s="13">
        <f>_xll.BQL($A14,CO$3,$C$1,$D$1,$E$1,$F$1,"cols=4;rows=1")</f>
        <v>1.3464934409687188</v>
      </c>
      <c r="CP14" s="13">
        <v>1.0214305674667803</v>
      </c>
      <c r="CQ14" s="13">
        <v>1.2029809506097393</v>
      </c>
      <c r="CR14" s="13">
        <v>1.3486833220796759</v>
      </c>
      <c r="CT14" s="13" t="str">
        <f>_xll.BQL($A14,CT$3)</f>
        <v>IG4</v>
      </c>
      <c r="CU14" s="13" t="str">
        <f>_xll.BQL($A14,CU$3)</f>
        <v>BBB+</v>
      </c>
      <c r="CW14" s="40">
        <f>CL14+BW14+BH14+AZ14+P14</f>
        <v>8</v>
      </c>
      <c r="CX14" s="43">
        <f>IF(CW14&lt;CX$3,-2,IF(CW14&lt;CX$2,0,IF(CW14&lt;CX$1,1,2)))</f>
        <v>2</v>
      </c>
    </row>
    <row r="15" spans="1:102" x14ac:dyDescent="0.25">
      <c r="A15" t="str">
        <f>Notations!I16</f>
        <v>STX US Equity</v>
      </c>
      <c r="C15" s="4">
        <f>_xll.BQL($A15,C$3)</f>
        <v>6551000000</v>
      </c>
      <c r="D15" s="4">
        <f>_xll.BQL($A15,D$3)</f>
        <v>8035000000</v>
      </c>
      <c r="E15" s="4">
        <f>_xll.BQL($A15,E$3,$C$1,$D$1,$E$1,$F$1,"cols=4;rows=1")</f>
        <v>8934608695.652174</v>
      </c>
      <c r="F15" s="4">
        <v>10114318181.818182</v>
      </c>
      <c r="G15" s="4">
        <v>10370600000</v>
      </c>
      <c r="H15" s="4">
        <v>10635000000</v>
      </c>
      <c r="I15" s="4"/>
      <c r="J15" s="6">
        <f t="shared" si="0"/>
        <v>0.22653030071744773</v>
      </c>
      <c r="K15" s="6">
        <f t="shared" si="1"/>
        <v>0.11196125645951138</v>
      </c>
      <c r="L15" s="6">
        <f t="shared" si="2"/>
        <v>0.13203818167661741</v>
      </c>
      <c r="M15" s="6">
        <f t="shared" si="3"/>
        <v>2.5338516504505249E-2</v>
      </c>
      <c r="N15" s="6">
        <f t="shared" si="4"/>
        <v>2.5495149750255575E-2</v>
      </c>
      <c r="O15" s="33">
        <f t="shared" si="5"/>
        <v>6.0957282643792743E-2</v>
      </c>
      <c r="P15" s="39">
        <f t="shared" si="6"/>
        <v>1</v>
      </c>
      <c r="Q15" s="4">
        <f>_xll.BQL($A15,Q$3)</f>
        <v>1535999999.9999998</v>
      </c>
      <c r="R15" s="4">
        <f>_xll.BQL($A15,R$3)</f>
        <v>2551000000.0000005</v>
      </c>
      <c r="S15" s="4">
        <f>_xll.BQL($A15,S$3,$C$1,$D$1,$E$1,$F$1,"cols=4;rows=1")</f>
        <v>3119516723.7356806</v>
      </c>
      <c r="T15" s="4">
        <v>3733316037.9497805</v>
      </c>
      <c r="U15" s="4">
        <v>4127064973.3155766</v>
      </c>
      <c r="V15" s="4">
        <v>3874145210.5325656</v>
      </c>
      <c r="X15" s="7">
        <f>_xll.BQL($A15,X$3)</f>
        <v>23.446802014959545</v>
      </c>
      <c r="Y15" s="7">
        <f>_xll.BQL($A15,Y$3)</f>
        <v>31.7485998755445</v>
      </c>
      <c r="Z15" s="7">
        <f>_xll.BQL($A15,Z$3,$C$1,$D$1,$E$1,$F$1,"cols=4;rows=1")</f>
        <v>34.660720712449766</v>
      </c>
      <c r="AA15" s="8">
        <v>33.614232132371896</v>
      </c>
      <c r="AB15" s="8">
        <v>30</v>
      </c>
      <c r="AC15" s="8">
        <v>30</v>
      </c>
      <c r="AD15" s="35">
        <f t="shared" si="7"/>
        <v>31.204744044123967</v>
      </c>
      <c r="AE15" s="4">
        <f>_xll.BQL($A15,AE$3)</f>
        <v>850000000</v>
      </c>
      <c r="AF15" s="4">
        <f>_xll.BQL($A15,AF$3)</f>
        <v>1619000000</v>
      </c>
      <c r="AG15" s="4">
        <f>_xll.BQL($A15,AG$3,$C$1,$D$1,$E$1,$F$1,"cols=4;rows=1")</f>
        <v>2187923076.92308</v>
      </c>
      <c r="AH15" s="4">
        <v>2691000000</v>
      </c>
      <c r="AI15" s="4">
        <v>2596285714.2857099</v>
      </c>
      <c r="AJ15" s="4">
        <v>2265000000</v>
      </c>
      <c r="AL15" s="7">
        <f>_xll.BQL($A15,AL$3)</f>
        <v>12.975118302549228</v>
      </c>
      <c r="AM15" s="7">
        <f>_xll.BQL($A15,AM$3)</f>
        <v>20.149346608587429</v>
      </c>
      <c r="AN15" s="7">
        <f>_xll.BQL($A15,AN$3,$C$1,$D$1,$E$1,$F$1,"cols=4;rows=1")</f>
        <v>24.488180192914136</v>
      </c>
      <c r="AO15" s="7">
        <v>26.605846796845157</v>
      </c>
      <c r="AP15" s="7">
        <v>25.035057897187336</v>
      </c>
      <c r="AQ15" s="7">
        <v>21.297602256699577</v>
      </c>
      <c r="AR15" s="35">
        <f t="shared" si="8"/>
        <v>24.312835650244022</v>
      </c>
      <c r="AS15" s="4">
        <f>_xll.BQL($A15,AS$3)</f>
        <v>151625000</v>
      </c>
      <c r="AT15" s="4">
        <f>_xll.BQL($A15,AT$3)</f>
        <v>934943056.67472494</v>
      </c>
      <c r="AU15" s="4">
        <f>_xll.BQL($A15,AU$3,$C$1,$D$1,$E$1,$F$1,"cols=4;rows=1")</f>
        <v>1400937500</v>
      </c>
      <c r="AV15" s="4">
        <v>1915333333.3333333</v>
      </c>
      <c r="AW15" s="4">
        <v>2116833333.3333333</v>
      </c>
      <c r="AX15" s="4">
        <v>2068000000</v>
      </c>
      <c r="AY15" s="33">
        <f t="shared" si="9"/>
        <v>0.14977142873079571</v>
      </c>
      <c r="AZ15" s="39">
        <f t="shared" si="10"/>
        <v>1</v>
      </c>
      <c r="BA15" s="11">
        <f t="shared" si="11"/>
        <v>2.314532132498855E-2</v>
      </c>
      <c r="BB15" s="11">
        <f t="shared" si="12"/>
        <v>0.11635881228061294</v>
      </c>
      <c r="BC15" s="11">
        <f t="shared" si="13"/>
        <v>0.15679897662241601</v>
      </c>
      <c r="BD15" s="11">
        <f t="shared" si="14"/>
        <v>0.18936850699203797</v>
      </c>
      <c r="BE15" s="11">
        <f t="shared" si="15"/>
        <v>0.20411869451462145</v>
      </c>
      <c r="BF15" s="11">
        <f t="shared" si="16"/>
        <v>0.19445228020686411</v>
      </c>
      <c r="BG15" s="33">
        <f t="shared" si="17"/>
        <v>0.19597982723784116</v>
      </c>
      <c r="BH15" s="39">
        <f t="shared" si="18"/>
        <v>1</v>
      </c>
      <c r="BI15">
        <f>_xll.BQL($A15,BI$3)</f>
        <v>0.71502399999999999</v>
      </c>
      <c r="BJ15">
        <f>_xll.BQL($A15,BJ$3,$C$1,$D$1,$E$1,$F$1)</f>
        <v>4.3324680000000004</v>
      </c>
      <c r="BK15">
        <f>_xll.BQL($A15,BK$3,$C$1,$D$1,$E$1,$F$1,"cols=4;rows=1")</f>
        <v>7.4140000000000006</v>
      </c>
      <c r="BL15">
        <v>9.6370833333333348</v>
      </c>
      <c r="BM15">
        <v>10.657</v>
      </c>
      <c r="BN15">
        <v>10.91</v>
      </c>
      <c r="BP15" t="str">
        <f>_xll.BQL($A15,BP$3)</f>
        <v>#N/A</v>
      </c>
      <c r="BQ15" t="str">
        <f>_xll.BQL($A15,BQ$3,$C$1,$D$1,$E$1,$F$1)</f>
        <v>#N/A</v>
      </c>
      <c r="BR15">
        <f>_xll.BQL($A15,BR$3,$C$1,$D$1,$E$1,$F$1,"cols=4;rows=1")</f>
        <v>936.88827228176979</v>
      </c>
      <c r="BS15">
        <v>29.984938404819719</v>
      </c>
      <c r="BT15">
        <v>10.583250464784454</v>
      </c>
      <c r="BU15">
        <v>2.3740264614807178</v>
      </c>
      <c r="BV15" s="33">
        <f>SUM(BS15:BU15)/300</f>
        <v>0.14314071777028295</v>
      </c>
      <c r="BW15" s="39">
        <f t="shared" si="20"/>
        <v>1</v>
      </c>
      <c r="BX15" s="4">
        <f>_xll.BQL($A15,BX$3)</f>
        <v>664000000</v>
      </c>
      <c r="BY15" s="4">
        <f>_xll.BQL($A15,BY$3,$C$1,$D$1,$E$1,$F$1)</f>
        <v>685000000</v>
      </c>
      <c r="BZ15" s="4">
        <f>_xll.BQL($A15,BZ$3,$C$1,$D$1,$E$1,$F$1,"cols=4;rows=1")</f>
        <v>1207613377.6933501</v>
      </c>
      <c r="CA15" s="4">
        <v>1643867265.09519</v>
      </c>
      <c r="CB15" s="4">
        <v>1939804962.2764001</v>
      </c>
      <c r="CC15" s="4">
        <v>1537762281.9377301</v>
      </c>
      <c r="CE15" s="13" t="str">
        <f>_xll.BQL($A15,CE$3)</f>
        <v>#N/A</v>
      </c>
      <c r="CF15" s="13" t="str">
        <f>_xll.BQL($A15,CF$3)</f>
        <v>#N/A</v>
      </c>
      <c r="CG15" s="13">
        <f>_xll.BQL($A15,CG$3,$C$1,$D$1,$E$1,$F$1,"cols=4;rows=1")</f>
        <v>-130.21659778752914</v>
      </c>
      <c r="CH15" s="14">
        <v>-287.79705389598638</v>
      </c>
      <c r="CI15" s="14">
        <v>431.58495497608294</v>
      </c>
      <c r="CJ15" s="14">
        <v>236.92057555649009</v>
      </c>
      <c r="CK15" s="33">
        <f>SUM(CH15:CJ15)/300</f>
        <v>1.2690282554552887</v>
      </c>
      <c r="CL15" s="39">
        <f t="shared" si="22"/>
        <v>2</v>
      </c>
      <c r="CM15" s="13">
        <f>_xll.BQL($A15,CM$3)</f>
        <v>5.9835025380710656</v>
      </c>
      <c r="CN15" s="13">
        <f>_xll.BQL($A15,CN$3)</f>
        <v>2.7738913179262963</v>
      </c>
      <c r="CO15" s="13">
        <f>_xll.BQL($A15,CO$3,$C$1,$D$1,$E$1,$F$1,"cols=4;rows=1")</f>
        <v>1.7879970467250266</v>
      </c>
      <c r="CP15" s="13">
        <v>0.92084726867335565</v>
      </c>
      <c r="CQ15" s="13">
        <v>0.41347529437658265</v>
      </c>
      <c r="CR15" s="13">
        <v>-0.47373068432671084</v>
      </c>
      <c r="CT15" s="13" t="str">
        <f>_xll.BQL($A15,CT$3)</f>
        <v>IG4</v>
      </c>
      <c r="CU15" s="13" t="str">
        <f>_xll.BQL($A15,CU$3)</f>
        <v>BB</v>
      </c>
      <c r="CW15" s="40">
        <f t="shared" si="23"/>
        <v>6</v>
      </c>
      <c r="CX15" s="43">
        <f t="shared" si="24"/>
        <v>1</v>
      </c>
    </row>
    <row r="16" spans="1:102" x14ac:dyDescent="0.25">
      <c r="I16" s="5"/>
      <c r="P16" s="39"/>
      <c r="Q16" s="4"/>
      <c r="R16" s="4"/>
      <c r="X16" s="7"/>
      <c r="Y16" s="7"/>
      <c r="Z16" s="7"/>
      <c r="AA16" s="8"/>
      <c r="AB16" s="8"/>
      <c r="AC16" s="8"/>
      <c r="AZ16" s="39">
        <f t="shared" si="10"/>
        <v>0</v>
      </c>
      <c r="BA16" s="11"/>
      <c r="BB16" s="11"/>
      <c r="BC16" s="11"/>
      <c r="BD16" s="11"/>
      <c r="BE16" s="11"/>
      <c r="BF16" s="11"/>
      <c r="BH16" s="39">
        <f t="shared" si="18"/>
        <v>0</v>
      </c>
      <c r="BW16" s="39">
        <f t="shared" si="20"/>
        <v>0</v>
      </c>
      <c r="CE16" s="13"/>
      <c r="CF16" s="13"/>
      <c r="CG16" s="13"/>
      <c r="CH16" s="14"/>
      <c r="CI16" s="14"/>
      <c r="CJ16" s="14"/>
      <c r="CL16" s="39">
        <f t="shared" si="22"/>
        <v>0</v>
      </c>
      <c r="CM16" s="13"/>
      <c r="CN16" s="13"/>
      <c r="CO16" s="13"/>
      <c r="CP16" s="13"/>
      <c r="CQ16" s="13"/>
      <c r="CR16" s="13"/>
      <c r="CT16" s="13"/>
      <c r="CU16" s="13"/>
      <c r="CW16" s="40"/>
      <c r="CX16" s="43"/>
    </row>
    <row r="17" spans="1:102" x14ac:dyDescent="0.25">
      <c r="A17" t="str">
        <f>Notations!I18</f>
        <v>TSLA US Equity</v>
      </c>
      <c r="C17" s="4">
        <f>_xll.BQL($A17,C$3)</f>
        <v>97690000000</v>
      </c>
      <c r="D17" s="4">
        <f>_xll.BQL($A17,D$3)</f>
        <v>97690000000</v>
      </c>
      <c r="E17" s="4">
        <f>_xll.BQL($A17,E$3,$C$1,$D$1,$E$1,$F$1,"cols=4;rows=1")</f>
        <v>113915500000</v>
      </c>
      <c r="F17" s="4">
        <v>137906291666.66666</v>
      </c>
      <c r="G17" s="4">
        <v>161698791666.66666</v>
      </c>
      <c r="H17" s="4">
        <v>195588444444.44446</v>
      </c>
      <c r="I17" s="4"/>
      <c r="J17" s="6">
        <f>D17/C17-1</f>
        <v>0</v>
      </c>
      <c r="K17" s="6">
        <f>E17/D17-1</f>
        <v>0.16609171870201656</v>
      </c>
      <c r="L17" s="6">
        <f>F17/E17-1</f>
        <v>0.21060164478641319</v>
      </c>
      <c r="M17" s="6">
        <f>G17/F17-1</f>
        <v>0.17252657375131841</v>
      </c>
      <c r="N17" s="6">
        <f>H17/G17-1</f>
        <v>0.2095850712826568</v>
      </c>
      <c r="O17" s="33">
        <f t="shared" si="5"/>
        <v>0.19757109660679614</v>
      </c>
      <c r="P17" s="39">
        <f t="shared" si="6"/>
        <v>2</v>
      </c>
      <c r="Q17" s="4">
        <f>_xll.BQL($A17,Q$3)</f>
        <v>17450000000.000004</v>
      </c>
      <c r="R17" s="4">
        <f>_xll.BQL($A17,R$3)</f>
        <v>17450000000.000004</v>
      </c>
      <c r="S17" s="4">
        <f>_xll.BQL($A17,S$3,$C$1,$D$1,$E$1,$F$1,"cols=4;rows=1")</f>
        <v>21376874505.149612</v>
      </c>
      <c r="T17" s="4">
        <v>27973893843.930313</v>
      </c>
      <c r="U17" s="4">
        <v>34502599100.153061</v>
      </c>
      <c r="V17" s="4">
        <v>42112122384.924179</v>
      </c>
      <c r="X17" s="7">
        <f>_xll.BQL($A17,X$3)</f>
        <v>17.8626266762207</v>
      </c>
      <c r="Y17" s="7">
        <f>_xll.BQL($A17,Y$3)</f>
        <v>17.8626266762207</v>
      </c>
      <c r="Z17" s="7">
        <f>_xll.BQL($A17,Z$3,$C$1,$D$1,$E$1,$F$1,"cols=4;rows=1")</f>
        <v>18.7058104879255</v>
      </c>
      <c r="AA17" s="8">
        <v>19.751847168760602</v>
      </c>
      <c r="AB17" s="8">
        <v>20.1099335074782</v>
      </c>
      <c r="AC17" s="8">
        <v>20.601823160136998</v>
      </c>
      <c r="AD17" s="35">
        <f t="shared" si="7"/>
        <v>20.154534612125264</v>
      </c>
      <c r="AE17" s="4">
        <f>_xll.BQL($A17,AE$3)</f>
        <v>14039000000</v>
      </c>
      <c r="AF17" s="4">
        <f>_xll.BQL($A17,AF$3)</f>
        <v>14039000000</v>
      </c>
      <c r="AG17" s="4">
        <f>_xll.BQL($A17,AG$3,$C$1,$D$1,$E$1,$F$1,"cols=4;rows=1")</f>
        <v>18977555555.555599</v>
      </c>
      <c r="AH17" s="4">
        <v>24067441176.4706</v>
      </c>
      <c r="AI17" s="4">
        <v>29222500000</v>
      </c>
      <c r="AJ17" s="4">
        <v>34123800000</v>
      </c>
      <c r="AL17" s="7">
        <f>_xll.BQL($A17,AL$3)</f>
        <v>14.370969392977788</v>
      </c>
      <c r="AM17" s="7">
        <f>_xll.BQL($A17,AM$3)</f>
        <v>14.370969392977788</v>
      </c>
      <c r="AN17" s="7">
        <f>_xll.BQL($A17,AN$3,$C$1,$D$1,$E$1,$F$1,"cols=4;rows=1")</f>
        <v>16.659326918246943</v>
      </c>
      <c r="AO17" s="7">
        <v>17.45202549180571</v>
      </c>
      <c r="AP17" s="7">
        <v>18.072182048361011</v>
      </c>
      <c r="AQ17" s="7">
        <v>17.446736230724831</v>
      </c>
      <c r="AR17" s="35">
        <f t="shared" si="8"/>
        <v>17.656981256963849</v>
      </c>
      <c r="AS17" s="4">
        <f>_xll.BQL($A17,AS$3)</f>
        <v>7166050000</v>
      </c>
      <c r="AT17" s="4">
        <f>_xll.BQL($A17,AT$3)</f>
        <v>7166050000</v>
      </c>
      <c r="AU17" s="4">
        <f>_xll.BQL($A17,AU$3,$C$1,$D$1,$E$1,$F$1,"cols=4;rows=1")</f>
        <v>9516578947.3684216</v>
      </c>
      <c r="AV17" s="4">
        <v>13018911764.705883</v>
      </c>
      <c r="AW17" s="4">
        <v>16501187500</v>
      </c>
      <c r="AX17" s="4">
        <v>22613400000</v>
      </c>
      <c r="AY17" s="33">
        <f t="shared" si="9"/>
        <v>0.33530435554459909</v>
      </c>
      <c r="AZ17" s="39">
        <f t="shared" si="10"/>
        <v>2</v>
      </c>
      <c r="BA17" s="11">
        <f t="shared" ref="BA17:BF17" si="27">AS17/C17</f>
        <v>7.3355000511823115E-2</v>
      </c>
      <c r="BB17" s="11">
        <f t="shared" si="27"/>
        <v>7.3355000511823115E-2</v>
      </c>
      <c r="BC17" s="11">
        <f t="shared" si="27"/>
        <v>8.3540685397232348E-2</v>
      </c>
      <c r="BD17" s="11">
        <f t="shared" si="27"/>
        <v>9.4404045003065554E-2</v>
      </c>
      <c r="BE17" s="11">
        <f t="shared" si="27"/>
        <v>0.10204892275272105</v>
      </c>
      <c r="BF17" s="11">
        <f t="shared" si="27"/>
        <v>0.11561725982448405</v>
      </c>
      <c r="BG17" s="33">
        <f t="shared" si="17"/>
        <v>0.10402340919342355</v>
      </c>
      <c r="BH17" s="39">
        <f t="shared" si="18"/>
        <v>0</v>
      </c>
      <c r="BI17">
        <f>_xll.BQL($A17,BI$3)</f>
        <v>2.061455</v>
      </c>
      <c r="BJ17">
        <f>_xll.BQL($A17,BJ$3,$C$1,$D$1,$E$1,$F$1)</f>
        <v>2.061455</v>
      </c>
      <c r="BK17">
        <f>_xll.BQL($A17,BK$3,$C$1,$D$1,$E$1,$F$1,"cols=4;rows=1")</f>
        <v>2.9591666666666665</v>
      </c>
      <c r="BL17">
        <v>3.902558139534885</v>
      </c>
      <c r="BM17">
        <v>4.6959999999999997</v>
      </c>
      <c r="BN17">
        <v>6.0612500000000011</v>
      </c>
      <c r="BP17">
        <f>_xll.BQL($A17,BP$3)</f>
        <v>-20.691398358701218</v>
      </c>
      <c r="BQ17">
        <f>_xll.BQL($A17,BQ$3,$C$1,$D$1,$E$1,$F$1)</f>
        <v>-20.691398358701218</v>
      </c>
      <c r="BR17">
        <f>_xll.BQL($A17,BR$3,$C$1,$D$1,$E$1,$F$1,"cols=4;rows=1")</f>
        <v>43.547478197033961</v>
      </c>
      <c r="BS17">
        <v>31.880308855022871</v>
      </c>
      <c r="BT17">
        <v>20.331327096120567</v>
      </c>
      <c r="BU17">
        <v>29.072614991482144</v>
      </c>
      <c r="BV17" s="33">
        <f t="shared" ref="BV17:BV24" si="28">SUM(BS17:BU17)/300</f>
        <v>0.27094750314208527</v>
      </c>
      <c r="BW17" s="39">
        <f t="shared" si="20"/>
        <v>2</v>
      </c>
      <c r="BX17" s="4">
        <f>_xll.BQL($A17,BX$3)</f>
        <v>3584000000</v>
      </c>
      <c r="BY17" s="4">
        <f>_xll.BQL($A17,BY$3,$C$1,$D$1,$E$1,$F$1)</f>
        <v>3584000000</v>
      </c>
      <c r="BZ17" s="4">
        <f>_xll.BQL($A17,BZ$3,$C$1,$D$1,$E$1,$F$1,"cols=4;rows=1")</f>
        <v>5158932143.5941</v>
      </c>
      <c r="CA17" s="4">
        <v>7328677855.1292105</v>
      </c>
      <c r="CB17" s="4">
        <v>11581542392.101</v>
      </c>
      <c r="CC17" s="4">
        <v>14927901695.7162</v>
      </c>
      <c r="CE17" s="13">
        <f>_xll.BQL($A17,CE$3)</f>
        <v>10.462791504053945</v>
      </c>
      <c r="CF17" s="13">
        <f>_xll.BQL($A17,CF$3)</f>
        <v>10.462791504053945</v>
      </c>
      <c r="CG17" s="13">
        <f>_xll.BQL($A17,CG$3,$C$1,$D$1,$E$1,$F$1,"cols=4;rows=1")</f>
        <v>12.957198654720361</v>
      </c>
      <c r="CH17" s="14">
        <v>14.321198748533666</v>
      </c>
      <c r="CI17" s="14">
        <v>14.651455337478987</v>
      </c>
      <c r="CJ17" s="14">
        <v>16.633257931084199</v>
      </c>
      <c r="CK17" s="33">
        <f t="shared" ref="CK17:CK24" si="29">SUM(CH17:CJ17)/300</f>
        <v>0.15201970672365619</v>
      </c>
      <c r="CL17" s="39">
        <f t="shared" si="22"/>
        <v>1</v>
      </c>
      <c r="CM17" s="13">
        <f>_xll.BQL($A17,CM$3)</f>
        <v>-1.6451520367183017</v>
      </c>
      <c r="CN17" s="13">
        <f>_xll.BQL($A17,CN$3)</f>
        <v>-1.6451520367183017</v>
      </c>
      <c r="CO17" s="13">
        <f>_xll.BQL($A17,CO$3,$C$1,$D$1,$E$1,$F$1,"cols=4;rows=1")</f>
        <v>-1.3566589939995906</v>
      </c>
      <c r="CP17" s="13">
        <v>-1.2828569147399913</v>
      </c>
      <c r="CQ17" s="13">
        <v>-1.4944434938831379</v>
      </c>
      <c r="CR17" s="13">
        <v>-1.7017643599677263</v>
      </c>
      <c r="CT17" s="13" t="str">
        <f>_xll.BQL($A17,CT$3)</f>
        <v>IG3</v>
      </c>
      <c r="CU17" s="13" t="str">
        <f>_xll.BQL($A17,CU$3)</f>
        <v>BBB</v>
      </c>
      <c r="CW17" s="40">
        <f t="shared" si="23"/>
        <v>7</v>
      </c>
      <c r="CX17" s="43">
        <f t="shared" si="24"/>
        <v>2</v>
      </c>
    </row>
    <row r="18" spans="1:102" x14ac:dyDescent="0.25">
      <c r="A18" t="str">
        <f>Notations!I19</f>
        <v>EBAY US Equity</v>
      </c>
      <c r="C18" s="4">
        <f>_xll.BQL($A18,C$3)</f>
        <v>10112000000</v>
      </c>
      <c r="D18" s="4">
        <f>_xll.BQL($A18,D$3)</f>
        <v>10266000000</v>
      </c>
      <c r="E18" s="4">
        <f>_xll.BQL($A18,E$3,$C$1,$D$1,$E$1,$F$1,"cols=4;rows=1")</f>
        <v>10280939393.939394</v>
      </c>
      <c r="F18" s="4">
        <v>10604939393.939394</v>
      </c>
      <c r="G18" s="4">
        <v>11015821428.571428</v>
      </c>
      <c r="H18" s="4">
        <v>11364117647.058823</v>
      </c>
      <c r="J18" s="6">
        <f t="shared" ref="J18:J24" si="30">D18/C18-1</f>
        <v>1.5229430379746889E-2</v>
      </c>
      <c r="K18" s="6">
        <f t="shared" ref="K18:K24" si="31">E18/D18-1</f>
        <v>1.4552302687895757E-3</v>
      </c>
      <c r="L18" s="6">
        <f t="shared" ref="L18:L24" si="32">F18/E18-1</f>
        <v>3.1514629897633428E-2</v>
      </c>
      <c r="M18" s="6">
        <f t="shared" ref="M18:M24" si="33">G18/F18-1</f>
        <v>3.874440195922757E-2</v>
      </c>
      <c r="N18" s="6">
        <f t="shared" ref="N18:N24" si="34">H18/G18-1</f>
        <v>3.161781631499827E-2</v>
      </c>
      <c r="O18" s="33">
        <f t="shared" si="5"/>
        <v>3.3958949390619754E-2</v>
      </c>
      <c r="P18" s="39">
        <f t="shared" si="6"/>
        <v>0</v>
      </c>
      <c r="Q18" s="4">
        <f>_xll.BQL($A18,Q$3)</f>
        <v>7279000000</v>
      </c>
      <c r="R18" s="4">
        <f>_xll.BQL($A18,R$3)</f>
        <v>7394000000.000001</v>
      </c>
      <c r="S18" s="4">
        <f>_xll.BQL($A18,S$3,$C$1,$D$1,$E$1,$F$1,"cols=4;rows=1")</f>
        <v>7422739511.4556065</v>
      </c>
      <c r="T18" s="4">
        <v>7634056802.9738693</v>
      </c>
      <c r="U18" s="4">
        <v>7909326637.4447374</v>
      </c>
      <c r="V18" s="4">
        <v>7644838892.7147598</v>
      </c>
      <c r="X18" s="7">
        <f>_xll.BQL($A18,X$3)</f>
        <v>71.983781645569621</v>
      </c>
      <c r="Y18" s="7">
        <f>_xll.BQL($A18,Y$3)</f>
        <v>72.024157412819022</v>
      </c>
      <c r="Z18" s="7">
        <f>_xll.BQL($A18,Z$3,$C$1,$D$1,$E$1,$F$1,"cols=4;rows=1")</f>
        <v>72.199039669772802</v>
      </c>
      <c r="AA18">
        <v>71.985859790359996</v>
      </c>
      <c r="AB18">
        <v>71.799699084904901</v>
      </c>
      <c r="AC18">
        <v>67.271733100135194</v>
      </c>
      <c r="AD18" s="35">
        <f t="shared" si="7"/>
        <v>70.352430658466687</v>
      </c>
      <c r="AE18" s="4">
        <f>_xll.BQL($A18,AE$3)</f>
        <v>2678000000</v>
      </c>
      <c r="AF18" s="4">
        <f>_xll.BQL($A18,AF$3)</f>
        <v>2985000000</v>
      </c>
      <c r="AG18" s="4">
        <f>_xll.BQL($A18,AG$3,$C$1,$D$1,$E$1,$F$1,"cols=4;rows=1")</f>
        <v>3224571428.5714302</v>
      </c>
      <c r="AH18" s="4">
        <v>3351233333.3333302</v>
      </c>
      <c r="AI18" s="4">
        <v>3513500000</v>
      </c>
      <c r="AJ18" s="4">
        <v>3633933333.3333302</v>
      </c>
      <c r="AL18" s="7">
        <f>_xll.BQL($A18,AL$3)</f>
        <v>26.483386075949365</v>
      </c>
      <c r="AM18" s="7">
        <f>_xll.BQL($A18,AM$3)</f>
        <v>29.07656341320865</v>
      </c>
      <c r="AN18" s="7">
        <f>_xll.BQL($A18,AN$3,$C$1,$D$1,$E$1,$F$1,"cols=4;rows=1")</f>
        <v>31.364560231454263</v>
      </c>
      <c r="AO18" s="7">
        <v>31.600683500827198</v>
      </c>
      <c r="AP18" s="7">
        <v>31.895034090577514</v>
      </c>
      <c r="AQ18" s="7">
        <v>31.977259002363795</v>
      </c>
      <c r="AR18" s="35">
        <f t="shared" si="8"/>
        <v>31.824325531256168</v>
      </c>
      <c r="AS18" s="4">
        <f>_xll.BQL($A18,AS$3)</f>
        <v>1884750000</v>
      </c>
      <c r="AT18" s="4">
        <f>_xll.BQL($A18,AT$3)</f>
        <v>2217380000</v>
      </c>
      <c r="AU18" s="4">
        <f>_xll.BQL($A18,AU$3,$C$1,$D$1,$E$1,$F$1,"cols=4;rows=1")</f>
        <v>1768074074.074074</v>
      </c>
      <c r="AV18" s="4">
        <v>1873178571.4285715</v>
      </c>
      <c r="AW18" s="4">
        <v>1954680000</v>
      </c>
      <c r="AX18" s="4">
        <v>2032812500</v>
      </c>
      <c r="AY18" s="33">
        <f t="shared" si="9"/>
        <v>4.7642488505832491E-2</v>
      </c>
      <c r="AZ18" s="39">
        <f t="shared" si="10"/>
        <v>0</v>
      </c>
      <c r="BA18" s="11">
        <f t="shared" ref="BA18:BA24" si="35">AS18/C18</f>
        <v>0.18638746044303797</v>
      </c>
      <c r="BB18" s="11">
        <f t="shared" ref="BB18:BB24" si="36">AT18/D18</f>
        <v>0.21599259692187806</v>
      </c>
      <c r="BC18" s="11">
        <f t="shared" ref="BC18:BC24" si="37">AU18/E18</f>
        <v>0.17197592616063395</v>
      </c>
      <c r="BD18" s="11">
        <f t="shared" ref="BD18:BD24" si="38">AV18/F18</f>
        <v>0.17663265218649646</v>
      </c>
      <c r="BE18" s="11">
        <f t="shared" ref="BE18:BE24" si="39">AW18/G18</f>
        <v>0.17744296352972835</v>
      </c>
      <c r="BF18" s="11">
        <f t="shared" ref="BF18:BF24" si="40">AX18/H18</f>
        <v>0.17887992390910504</v>
      </c>
      <c r="BG18" s="33">
        <f t="shared" si="17"/>
        <v>0.1776518465417766</v>
      </c>
      <c r="BH18" s="39">
        <f t="shared" si="18"/>
        <v>0</v>
      </c>
      <c r="BI18">
        <f>_xll.BQL($A18,BI$3)</f>
        <v>3.5397370000000001</v>
      </c>
      <c r="BJ18">
        <f>_xll.BQL($A18,BJ$3,$C$1,$D$1,$E$1,$F$1)</f>
        <v>4.3580170000000003</v>
      </c>
      <c r="BK18">
        <f>_xll.BQL($A18,BK$3,$C$1,$D$1,$E$1,$F$1,"cols=4;rows=1")</f>
        <v>4.827</v>
      </c>
      <c r="BL18">
        <v>5.2129032258064516</v>
      </c>
      <c r="BM18">
        <v>5.653999999999999</v>
      </c>
      <c r="BN18">
        <v>6.0566666666666666</v>
      </c>
      <c r="BP18">
        <f>_xll.BQL($A18,BP$3)</f>
        <v>16.197874077446709</v>
      </c>
      <c r="BQ18">
        <f>_xll.BQL($A18,BQ$3,$C$1,$D$1,$E$1,$F$1)</f>
        <v>46.006268395193672</v>
      </c>
      <c r="BR18">
        <f>_xll.BQL($A18,BR$3,$C$1,$D$1,$E$1,$F$1,"cols=4;rows=1")</f>
        <v>36.366063354424348</v>
      </c>
      <c r="BS18">
        <v>7.9946804600466468</v>
      </c>
      <c r="BT18">
        <v>8.4616336633663174</v>
      </c>
      <c r="BU18">
        <v>7.1218016743308761</v>
      </c>
      <c r="BV18" s="33">
        <f t="shared" si="28"/>
        <v>7.85937193258128E-2</v>
      </c>
      <c r="BW18" s="39">
        <f t="shared" si="20"/>
        <v>0</v>
      </c>
      <c r="BX18" s="4">
        <f>_xll.BQL($A18,BX$3)</f>
        <v>1970000000</v>
      </c>
      <c r="BY18" s="4">
        <f>_xll.BQL($A18,BY$3,$C$1,$D$1,$E$1,$F$1)</f>
        <v>1392000000</v>
      </c>
      <c r="BZ18" s="4">
        <f>_xll.BQL($A18,BZ$3,$C$1,$D$1,$E$1,$F$1,"cols=4;rows=1")</f>
        <v>2022113744.50507</v>
      </c>
      <c r="CA18" s="4">
        <v>2197499145.5041399</v>
      </c>
      <c r="CB18" s="4">
        <v>2604133169.2551899</v>
      </c>
      <c r="CC18" s="4">
        <v>2784053335.6318698</v>
      </c>
      <c r="CE18" s="13">
        <f>_xll.BQL($A18,CE$3)</f>
        <v>47.917568620659793</v>
      </c>
      <c r="CF18" s="13">
        <f>_xll.BQL($A18,CF$3)</f>
        <v>35.692198957505077</v>
      </c>
      <c r="CG18" s="13">
        <f>_xll.BQL($A18,CG$3,$C$1,$D$1,$E$1,$F$1,"cols=4;rows=1")</f>
        <v>27.399999999999995</v>
      </c>
      <c r="CH18" s="14">
        <v>30.2</v>
      </c>
      <c r="CI18" s="14">
        <v>30.4</v>
      </c>
      <c r="CJ18" s="14">
        <v>30.3</v>
      </c>
      <c r="CK18" s="33">
        <f t="shared" si="29"/>
        <v>0.30299999999999999</v>
      </c>
      <c r="CL18" s="39">
        <f t="shared" si="22"/>
        <v>2</v>
      </c>
      <c r="CM18" s="13">
        <f>_xll.BQL($A18,CM$3)</f>
        <v>1.2544498381877023</v>
      </c>
      <c r="CN18" s="13">
        <f>_xll.BQL($A18,CN$3)</f>
        <v>1.1740506329113924</v>
      </c>
      <c r="CO18" s="13">
        <f>_xll.BQL($A18,CO$3,$C$1,$D$1,$E$1,$F$1,"cols=4;rows=1")</f>
        <v>1.0197944355839088</v>
      </c>
      <c r="CP18" s="13">
        <v>0.93332802848702556</v>
      </c>
      <c r="CQ18" s="13">
        <v>0.68154262131777432</v>
      </c>
      <c r="CR18" s="13">
        <v>0.17479682254306644</v>
      </c>
      <c r="CT18" s="13" t="str">
        <f>_xll.BQL($A18,CT$3)</f>
        <v>IG1</v>
      </c>
      <c r="CU18" s="13" t="str">
        <f>_xll.BQL($A18,CU$3)</f>
        <v>BBB+</v>
      </c>
      <c r="CW18" s="40">
        <f t="shared" si="23"/>
        <v>2</v>
      </c>
      <c r="CX18" s="43">
        <f t="shared" si="24"/>
        <v>0</v>
      </c>
    </row>
    <row r="19" spans="1:102" x14ac:dyDescent="0.25">
      <c r="A19" t="str">
        <f>Notations!I20</f>
        <v>LKQ US Equity</v>
      </c>
      <c r="C19" s="4">
        <f>_xll.BQL($A19,C$3)</f>
        <v>13866000000</v>
      </c>
      <c r="D19" s="4">
        <f>_xll.BQL($A19,D$3)</f>
        <v>14499000000</v>
      </c>
      <c r="E19" s="4">
        <f>_xll.BQL($A19,E$3,$C$1,$D$1,$E$1,$F$1,"cols=4;rows=1")</f>
        <v>14439444444.444445</v>
      </c>
      <c r="F19" s="4">
        <v>14582666666.666666</v>
      </c>
      <c r="G19" s="4">
        <v>15057500000</v>
      </c>
      <c r="H19" s="4">
        <v>15203250000</v>
      </c>
      <c r="J19" s="6">
        <f t="shared" si="30"/>
        <v>4.5651233232366861E-2</v>
      </c>
      <c r="K19" s="6">
        <f t="shared" si="31"/>
        <v>-4.1075629736916364E-3</v>
      </c>
      <c r="L19" s="6">
        <f t="shared" si="32"/>
        <v>9.9188180524028002E-3</v>
      </c>
      <c r="M19" s="6">
        <f t="shared" si="33"/>
        <v>3.2561488525189697E-2</v>
      </c>
      <c r="N19" s="6">
        <f t="shared" si="34"/>
        <v>9.6795616802258788E-3</v>
      </c>
      <c r="O19" s="33">
        <f t="shared" si="5"/>
        <v>1.7386622752606124E-2</v>
      </c>
      <c r="P19" s="39">
        <f t="shared" si="6"/>
        <v>0</v>
      </c>
      <c r="Q19" s="4">
        <f>_xll.BQL($A19,Q$3)</f>
        <v>5575000000</v>
      </c>
      <c r="R19" s="4">
        <f>_xll.BQL($A19,R$3)</f>
        <v>5685000000</v>
      </c>
      <c r="S19" s="4">
        <f>_xll.BQL($A19,S$3,$C$1,$D$1,$E$1,$F$1,"cols=4;rows=1")</f>
        <v>5649175829.7823954</v>
      </c>
      <c r="T19" s="4">
        <v>5763660307.7513981</v>
      </c>
      <c r="U19" s="4">
        <v>5989826995.3617411</v>
      </c>
      <c r="V19" s="4">
        <v>6094736983.2167149</v>
      </c>
      <c r="X19" s="7">
        <f>_xll.BQL($A19,X$3)</f>
        <v>40.206259916342134</v>
      </c>
      <c r="Y19" s="7">
        <f>_xll.BQL($A19,Y$3)</f>
        <v>39.209600662114632</v>
      </c>
      <c r="Z19" s="7">
        <f>_xll.BQL($A19,Z$3,$C$1,$D$1,$E$1,$F$1,"cols=4;rows=1")</f>
        <v>39.123221475158097</v>
      </c>
      <c r="AA19">
        <v>39.524048923960301</v>
      </c>
      <c r="AB19">
        <v>39.779691152991802</v>
      </c>
      <c r="AC19">
        <v>40.088382307840199</v>
      </c>
      <c r="AD19" s="35">
        <f t="shared" si="7"/>
        <v>39.797374128264096</v>
      </c>
      <c r="AE19" s="4">
        <f>_xll.BQL($A19,AE$3)</f>
        <v>2042000000</v>
      </c>
      <c r="AF19" s="4">
        <f>_xll.BQL($A19,AF$3)</f>
        <v>1735000000</v>
      </c>
      <c r="AG19" s="4">
        <f>_xll.BQL($A19,AG$3,$C$1,$D$1,$E$1,$F$1,"cols=4;rows=1")</f>
        <v>1720666666.6666701</v>
      </c>
      <c r="AH19" s="4">
        <v>1770666666.6666701</v>
      </c>
      <c r="AI19" s="4">
        <v>1868375000</v>
      </c>
      <c r="AJ19" s="4">
        <v>1918000000</v>
      </c>
      <c r="AL19" s="7">
        <f>_xll.BQL($A19,AL$3)</f>
        <v>14.726669551420741</v>
      </c>
      <c r="AM19" s="7">
        <f>_xll.BQL($A19,AM$3)</f>
        <v>11.96634250637975</v>
      </c>
      <c r="AN19" s="7">
        <f>_xll.BQL($A19,AN$3,$C$1,$D$1,$E$1,$F$1,"cols=4;rows=1")</f>
        <v>11.916432611288547</v>
      </c>
      <c r="AO19" s="7">
        <v>12.142269360885093</v>
      </c>
      <c r="AP19" s="7">
        <v>12.408268304831479</v>
      </c>
      <c r="AQ19" s="7">
        <v>12.615723611727756</v>
      </c>
      <c r="AR19" s="35">
        <f t="shared" si="8"/>
        <v>12.388753759148109</v>
      </c>
      <c r="AS19" s="4">
        <f>_xll.BQL($A19,AS$3)</f>
        <v>954817460.31745994</v>
      </c>
      <c r="AT19" s="4">
        <f>_xll.BQL($A19,AT$3)</f>
        <v>828087704.14855099</v>
      </c>
      <c r="AU19" s="4">
        <f>_xll.BQL($A19,AU$3,$C$1,$D$1,$E$1,$F$1,"cols=4;rows=1")</f>
        <v>709000000</v>
      </c>
      <c r="AV19" s="4">
        <v>889285714.28571427</v>
      </c>
      <c r="AW19" s="4">
        <v>966000000</v>
      </c>
      <c r="AX19" s="4">
        <v>997250000</v>
      </c>
      <c r="AY19" s="33">
        <f t="shared" si="9"/>
        <v>0.12429888039544545</v>
      </c>
      <c r="AZ19" s="39">
        <f t="shared" si="10"/>
        <v>1</v>
      </c>
      <c r="BA19" s="11">
        <f t="shared" si="35"/>
        <v>6.8860338981498626E-2</v>
      </c>
      <c r="BB19" s="11">
        <f t="shared" si="36"/>
        <v>5.7113435695465273E-2</v>
      </c>
      <c r="BC19" s="11">
        <f t="shared" si="37"/>
        <v>4.910161209649494E-2</v>
      </c>
      <c r="BD19" s="11">
        <f t="shared" si="38"/>
        <v>6.0982379602659391E-2</v>
      </c>
      <c r="BE19" s="11">
        <f t="shared" si="39"/>
        <v>6.4154076041839619E-2</v>
      </c>
      <c r="BF19" s="11">
        <f t="shared" si="40"/>
        <v>6.559452748589939E-2</v>
      </c>
      <c r="BG19" s="33">
        <f t="shared" si="17"/>
        <v>6.3576994376799464E-2</v>
      </c>
      <c r="BH19" s="39">
        <f t="shared" si="18"/>
        <v>0</v>
      </c>
      <c r="BI19">
        <f>_xll.BQL($A19,BI$3)</f>
        <v>3.5677729999999999</v>
      </c>
      <c r="BJ19">
        <f>_xll.BQL($A19,BJ$3,$C$1,$D$1,$E$1,$F$1)</f>
        <v>3.1097989999999998</v>
      </c>
      <c r="BK19">
        <f>_xll.BQL($A19,BK$3,$C$1,$D$1,$E$1,$F$1,"cols=4;rows=1")</f>
        <v>3.4255555555555555</v>
      </c>
      <c r="BL19">
        <v>3.6422222222222222</v>
      </c>
      <c r="BM19">
        <v>3.9812500000000002</v>
      </c>
      <c r="BN19">
        <v>4.1274999999999995</v>
      </c>
      <c r="BP19">
        <f>_xll.BQL($A19,BP$3)</f>
        <v>-1.9886472116770584</v>
      </c>
      <c r="BQ19">
        <f>_xll.BQL($A19,BQ$3,$C$1,$D$1,$E$1,$F$1)</f>
        <v>-12.563128721579076</v>
      </c>
      <c r="BR19">
        <f>_xll.BQL($A19,BR$3,$C$1,$D$1,$E$1,$F$1,"cols=4;rows=1")</f>
        <v>-3.9861685271020439</v>
      </c>
      <c r="BS19">
        <v>6.3250081089847585</v>
      </c>
      <c r="BT19">
        <v>9.3082672361195886</v>
      </c>
      <c r="BU19">
        <v>3.6734693877550848</v>
      </c>
      <c r="BV19" s="33">
        <f t="shared" si="28"/>
        <v>6.4355815776198103E-2</v>
      </c>
      <c r="BW19" s="39">
        <f t="shared" si="20"/>
        <v>0</v>
      </c>
      <c r="BX19" s="4">
        <f>_xll.BQL($A19,BX$3)</f>
        <v>998000000</v>
      </c>
      <c r="BY19" s="4">
        <f>_xll.BQL($A19,BY$3,$C$1,$D$1,$E$1,$F$1)</f>
        <v>748000000</v>
      </c>
      <c r="BZ19" s="4">
        <f>_xll.BQL($A19,BZ$3,$C$1,$D$1,$E$1,$F$1,"cols=4;rows=1")</f>
        <v>813424777.33796597</v>
      </c>
      <c r="CA19" s="4">
        <v>1039155752.06621</v>
      </c>
      <c r="CB19" s="4">
        <v>955284695.13043904</v>
      </c>
      <c r="CC19" s="4">
        <v>1014833857.98641</v>
      </c>
      <c r="CE19" s="13">
        <f>_xll.BQL($A19,CE$3)</f>
        <v>16.110154905335627</v>
      </c>
      <c r="CF19" s="13">
        <f>_xll.BQL($A19,CF$3)</f>
        <v>11.663385826771654</v>
      </c>
      <c r="CG19" s="13">
        <f>_xll.BQL($A19,CG$3,$C$1,$D$1,$E$1,$F$1,"cols=4;rows=1")</f>
        <v>11.337278591222896</v>
      </c>
      <c r="CH19" s="14">
        <v>13.447406468609721</v>
      </c>
      <c r="CI19" s="14">
        <v>13.851742659101356</v>
      </c>
      <c r="CJ19" s="14">
        <v>13.775028229858341</v>
      </c>
      <c r="CK19" s="33">
        <f t="shared" si="29"/>
        <v>0.13691392452523141</v>
      </c>
      <c r="CL19" s="39">
        <f t="shared" si="22"/>
        <v>1</v>
      </c>
      <c r="CM19" s="13">
        <f>_xll.BQL($A19,CM$3)</f>
        <v>2.7164556962025315</v>
      </c>
      <c r="CN19" s="13">
        <f>_xll.BQL($A19,CN$3)</f>
        <v>3.3757009345794393</v>
      </c>
      <c r="CO19" s="13">
        <f>_xll.BQL($A19,CO$3,$C$1,$D$1,$E$1,$F$1,"cols=4;rows=1")</f>
        <v>2.3461836497481552</v>
      </c>
      <c r="CP19" s="13">
        <v>2.0122364457831288</v>
      </c>
      <c r="CQ19" s="13">
        <v>1.621997725296046</v>
      </c>
      <c r="CR19" s="13">
        <v>1.2549530761209593</v>
      </c>
      <c r="CT19" s="13" t="str">
        <f>_xll.BQL($A19,CT$3)</f>
        <v>IG3</v>
      </c>
      <c r="CU19" s="13" t="str">
        <f>_xll.BQL($A19,CU$3)</f>
        <v>BBB-</v>
      </c>
      <c r="CW19" s="40">
        <f t="shared" si="23"/>
        <v>2</v>
      </c>
      <c r="CX19" s="43">
        <f t="shared" si="24"/>
        <v>0</v>
      </c>
    </row>
    <row r="20" spans="1:102" x14ac:dyDescent="0.25">
      <c r="A20" t="str">
        <f>Notations!I21</f>
        <v>DRI US Equity</v>
      </c>
      <c r="C20" s="4">
        <f>_xll.BQL($A20,C$3)</f>
        <v>11390000000</v>
      </c>
      <c r="D20" s="4">
        <f>_xll.BQL($A20,D$3)</f>
        <v>11579100000</v>
      </c>
      <c r="E20" s="4">
        <f>_xll.BQL($A20,E$3,$C$1,$D$1,$E$1,$F$1,"cols=4;rows=1")</f>
        <v>12099724137.931034</v>
      </c>
      <c r="F20" s="4">
        <v>13063241379.310345</v>
      </c>
      <c r="G20" s="4">
        <v>13582842105.263159</v>
      </c>
      <c r="H20" s="4">
        <v>14181666666.666666</v>
      </c>
      <c r="J20" s="6">
        <f t="shared" si="30"/>
        <v>1.6602282704126337E-2</v>
      </c>
      <c r="K20" s="6">
        <f t="shared" si="31"/>
        <v>4.4962401044212008E-2</v>
      </c>
      <c r="L20" s="6">
        <f t="shared" si="32"/>
        <v>7.9631339557470593E-2</v>
      </c>
      <c r="M20" s="6">
        <f t="shared" si="33"/>
        <v>3.9775788478942253E-2</v>
      </c>
      <c r="N20" s="6">
        <f t="shared" si="34"/>
        <v>4.4086838142031404E-2</v>
      </c>
      <c r="O20" s="33">
        <f t="shared" si="5"/>
        <v>5.4497988726148083E-2</v>
      </c>
      <c r="P20" s="39">
        <f t="shared" si="6"/>
        <v>0</v>
      </c>
      <c r="Q20" s="4">
        <f>_xll.BQL($A20,Q$3)</f>
        <v>2410199999.9999995</v>
      </c>
      <c r="R20" s="4">
        <f>_xll.BQL($A20,R$3)</f>
        <v>2477800000.0000005</v>
      </c>
      <c r="S20" s="4">
        <f>_xll.BQL($A20,S$3,$C$1,$D$1,$E$1,$F$1,"cols=4;rows=1")</f>
        <v>2618071748.5348721</v>
      </c>
      <c r="T20" s="4">
        <v>2863011068.7657185</v>
      </c>
      <c r="U20" s="4">
        <v>3010851452.0299134</v>
      </c>
      <c r="V20" s="4">
        <v>3140854822.5166717</v>
      </c>
      <c r="X20" s="7">
        <f>_xll.BQL($A20,X$3)</f>
        <v>21.160667251975411</v>
      </c>
      <c r="Y20" s="7">
        <f>_xll.BQL($A20,Y$3)</f>
        <v>21.398899741776134</v>
      </c>
      <c r="Z20" s="7">
        <f>_xll.BQL($A20,Z$3,$C$1,$D$1,$E$1,$F$1,"cols=4;rows=1")</f>
        <v>21.632814</v>
      </c>
      <c r="AA20">
        <v>21.949527799999998</v>
      </c>
      <c r="AB20">
        <v>22.068856499999999</v>
      </c>
      <c r="AC20">
        <v>22.4</v>
      </c>
      <c r="AD20" s="35">
        <f t="shared" si="7"/>
        <v>22.139461433333327</v>
      </c>
      <c r="AE20" s="4">
        <f>_xll.BQL($A20,AE$3)</f>
        <v>2191100000</v>
      </c>
      <c r="AF20" s="4">
        <f>_xll.BQL($A20,AF$3)</f>
        <v>1848600000</v>
      </c>
      <c r="AG20" s="4">
        <f>_xll.BQL($A20,AG$3,$C$1,$D$1,$E$1,$F$1,"cols=4;rows=1")</f>
        <v>1972037037.03704</v>
      </c>
      <c r="AH20" s="4">
        <v>2164370370.3703699</v>
      </c>
      <c r="AI20" s="4">
        <v>2261411764.7058802</v>
      </c>
      <c r="AJ20" s="4">
        <v>2369000000</v>
      </c>
      <c r="AL20" s="7">
        <f>_xll.BQL($A20,AL$3)</f>
        <v>19.237050043898158</v>
      </c>
      <c r="AM20" s="7">
        <f>_xll.BQL($A20,AM$3)</f>
        <v>15.964971370831931</v>
      </c>
      <c r="AN20" s="7">
        <f>_xll.BQL($A20,AN$3,$C$1,$D$1,$E$1,$F$1,"cols=4;rows=1")</f>
        <v>16.29819832714173</v>
      </c>
      <c r="AO20" s="7">
        <v>16.568402186905274</v>
      </c>
      <c r="AP20" s="7">
        <v>16.649032265711277</v>
      </c>
      <c r="AQ20" s="7">
        <v>16.704665648137269</v>
      </c>
      <c r="AR20" s="35">
        <f t="shared" si="8"/>
        <v>16.640700033584608</v>
      </c>
      <c r="AS20" s="4">
        <f>_xll.BQL($A20,AS$3)</f>
        <v>1040296000</v>
      </c>
      <c r="AT20" s="4">
        <f>_xll.BQL($A20,AT$3)</f>
        <v>1063100000</v>
      </c>
      <c r="AU20" s="4">
        <f>_xll.BQL($A20,AU$3,$C$1,$D$1,$E$1,$F$1,"cols=4;rows=1")</f>
        <v>1105555555.5555556</v>
      </c>
      <c r="AV20" s="4">
        <v>1236523809.5238094</v>
      </c>
      <c r="AW20" s="4">
        <v>1316583333.3333333</v>
      </c>
      <c r="AX20" s="4">
        <v>1442250000</v>
      </c>
      <c r="AY20" s="33">
        <f t="shared" si="9"/>
        <v>9.288615501962405E-2</v>
      </c>
      <c r="AZ20" s="39">
        <f t="shared" si="10"/>
        <v>1</v>
      </c>
      <c r="BA20" s="11">
        <f t="shared" si="35"/>
        <v>9.1334152765583848E-2</v>
      </c>
      <c r="BB20" s="11">
        <f t="shared" si="36"/>
        <v>9.1811971569465675E-2</v>
      </c>
      <c r="BC20" s="11">
        <f t="shared" si="37"/>
        <v>9.1370310839549246E-2</v>
      </c>
      <c r="BD20" s="11">
        <f t="shared" si="38"/>
        <v>9.4656737452790601E-2</v>
      </c>
      <c r="BE20" s="11">
        <f t="shared" si="39"/>
        <v>9.6929885743365585E-2</v>
      </c>
      <c r="BF20" s="11">
        <f t="shared" si="40"/>
        <v>0.1016982019038665</v>
      </c>
      <c r="BG20" s="33">
        <f t="shared" si="17"/>
        <v>9.7761608366674232E-2</v>
      </c>
      <c r="BH20" s="39">
        <f t="shared" si="18"/>
        <v>0</v>
      </c>
      <c r="BI20">
        <f>_xll.BQL($A20,BI$3)</f>
        <v>8.6110930000000003</v>
      </c>
      <c r="BJ20">
        <f>_xll.BQL($A20,BJ$3,$C$1,$D$1,$E$1,$F$1)</f>
        <v>8.8845010000000002</v>
      </c>
      <c r="BK20">
        <f>_xll.BQL($A20,BK$3,$C$1,$D$1,$E$1,$F$1,"cols=4;rows=1")</f>
        <v>9.5122580645161303</v>
      </c>
      <c r="BL20">
        <v>10.676129032258064</v>
      </c>
      <c r="BM20">
        <v>11.5305</v>
      </c>
      <c r="BN20">
        <v>12.843999999999999</v>
      </c>
      <c r="BP20">
        <f>_xll.BQL($A20,BP$3)</f>
        <v>8.5633097798083551</v>
      </c>
      <c r="BQ20">
        <f>_xll.BQL($A20,BQ$3,$C$1,$D$1,$E$1,$F$1)</f>
        <v>5.1064367437249922</v>
      </c>
      <c r="BR20">
        <f>_xll.BQL($A20,BR$3,$C$1,$D$1,$E$1,$F$1,"cols=4;rows=1")</f>
        <v>10.4651646953079</v>
      </c>
      <c r="BS20">
        <v>12.235485621269651</v>
      </c>
      <c r="BT20">
        <v>8.0026287164612064</v>
      </c>
      <c r="BU20">
        <v>11.391526820172581</v>
      </c>
      <c r="BV20" s="33">
        <f t="shared" si="28"/>
        <v>0.10543213719301145</v>
      </c>
      <c r="BW20" s="39">
        <f t="shared" si="20"/>
        <v>0</v>
      </c>
      <c r="BX20" s="4">
        <f>_xll.BQL($A20,BX$3)</f>
        <v>1010700000</v>
      </c>
      <c r="BY20" s="4">
        <f>_xll.BQL($A20,BY$3,$C$1,$D$1,$E$1,$F$1)</f>
        <v>1060500000</v>
      </c>
      <c r="BZ20" s="4">
        <f>_xll.BQL($A20,BZ$3,$C$1,$D$1,$E$1,$F$1,"cols=4;rows=1")</f>
        <v>1053222372.19502</v>
      </c>
      <c r="CA20" s="4">
        <v>1277154637.05351</v>
      </c>
      <c r="CB20" s="4">
        <v>1346583957.4932599</v>
      </c>
      <c r="CC20" s="4">
        <v>1380523057.03703</v>
      </c>
      <c r="CE20" s="13">
        <f>_xll.BQL($A20,CE$3)</f>
        <v>46.246624662466239</v>
      </c>
      <c r="CF20" s="13">
        <f>_xll.BQL($A20,CF$3)</f>
        <v>50.761446017612997</v>
      </c>
      <c r="CG20" s="13">
        <f>_xll.BQL($A20,CG$3,$C$1,$D$1,$E$1,$F$1,"cols=4;rows=1")</f>
        <v>48.915492921661148</v>
      </c>
      <c r="CH20" s="14">
        <v>51.871099289601098</v>
      </c>
      <c r="CI20" s="14">
        <v>48.998921370870256</v>
      </c>
      <c r="CJ20" s="14">
        <v>49.4</v>
      </c>
      <c r="CK20" s="33">
        <f t="shared" si="29"/>
        <v>0.50090006886823779</v>
      </c>
      <c r="CL20" s="39">
        <f t="shared" si="22"/>
        <v>2</v>
      </c>
      <c r="CM20" s="13">
        <f>_xll.BQL($A20,CM$3)</f>
        <v>3.0010097764722077</v>
      </c>
      <c r="CN20" s="13">
        <f>_xll.BQL($A20,CN$3)</f>
        <v>4.2771860833469875</v>
      </c>
      <c r="CO20" s="13">
        <f>_xll.BQL($A20,CO$3,$C$1,$D$1,$E$1,$F$1,"cols=4;rows=1")</f>
        <v>1.0357310545591121</v>
      </c>
      <c r="CP20" s="13">
        <v>0.884552859440775</v>
      </c>
      <c r="CQ20" s="13">
        <v>0.77495838102174663</v>
      </c>
      <c r="CR20" s="13">
        <v>0.80434782608695654</v>
      </c>
      <c r="CT20" s="13" t="str">
        <f>_xll.BQL($A20,CT$3)</f>
        <v>IG1</v>
      </c>
      <c r="CU20" s="13" t="str">
        <f>_xll.BQL($A20,CU$3)</f>
        <v>BBB</v>
      </c>
      <c r="CW20" s="40">
        <f t="shared" si="23"/>
        <v>3</v>
      </c>
      <c r="CX20" s="43">
        <f t="shared" si="24"/>
        <v>1</v>
      </c>
    </row>
    <row r="21" spans="1:102" x14ac:dyDescent="0.25">
      <c r="A21" t="str">
        <f>Notations!I22</f>
        <v>GRMN US Equity</v>
      </c>
      <c r="C21" s="4">
        <f>_xll.BQL($A21,C$3)</f>
        <v>5228252000</v>
      </c>
      <c r="D21" s="4">
        <f>_xll.BQL($A21,D$3)</f>
        <v>5956843000</v>
      </c>
      <c r="E21" s="4">
        <f>_xll.BQL($A21,E$3,$C$1,$D$1,$E$1,$F$1,"cols=4;rows=1")</f>
        <v>6120166666.666667</v>
      </c>
      <c r="F21" s="4">
        <v>6663375000</v>
      </c>
      <c r="G21" s="4">
        <v>7191800000</v>
      </c>
      <c r="H21" s="4">
        <v>8032000000</v>
      </c>
      <c r="J21" s="6">
        <f t="shared" si="30"/>
        <v>0.13935651915783698</v>
      </c>
      <c r="K21" s="6">
        <f t="shared" si="31"/>
        <v>2.7417822941895098E-2</v>
      </c>
      <c r="L21" s="6">
        <f t="shared" si="32"/>
        <v>8.8757114457667319E-2</v>
      </c>
      <c r="M21" s="6">
        <f t="shared" si="33"/>
        <v>7.930290580974364E-2</v>
      </c>
      <c r="N21" s="6">
        <f t="shared" si="34"/>
        <v>0.11682749798381487</v>
      </c>
      <c r="O21" s="33">
        <f t="shared" si="5"/>
        <v>9.4962506083741946E-2</v>
      </c>
      <c r="P21" s="39">
        <f t="shared" si="6"/>
        <v>1</v>
      </c>
      <c r="Q21" s="4">
        <f>_xll.BQL($A21,Q$3)</f>
        <v>3004955000</v>
      </c>
      <c r="R21" s="4">
        <f>_xll.BQL($A21,R$3)</f>
        <v>3480778000</v>
      </c>
      <c r="S21" s="4">
        <f>_xll.BQL($A21,S$3,$C$1,$D$1,$E$1,$F$1,"cols=4;rows=1")</f>
        <v>3578370073.2638459</v>
      </c>
      <c r="T21" s="4">
        <v>3872903744.2659674</v>
      </c>
      <c r="U21" s="4">
        <v>4241284704.8155718</v>
      </c>
      <c r="V21" s="4">
        <v>4792761760.1603489</v>
      </c>
      <c r="X21" s="7">
        <f>_xll.BQL($A21,X$3)</f>
        <v>57.475328274153583</v>
      </c>
      <c r="Y21" s="7">
        <f>_xll.BQL($A21,Y$3)</f>
        <v>58.433267420343292</v>
      </c>
      <c r="Z21" s="7">
        <f>_xll.BQL($A21,Z$3,$C$1,$D$1,$E$1,$F$1,"cols=4;rows=1")</f>
        <v>58.4685069567361</v>
      </c>
      <c r="AA21">
        <v>58.1222540269153</v>
      </c>
      <c r="AB21">
        <v>58.973896727044298</v>
      </c>
      <c r="AC21">
        <v>59.670838647414698</v>
      </c>
      <c r="AD21" s="35">
        <f t="shared" si="7"/>
        <v>58.922329800458101</v>
      </c>
      <c r="AE21" s="4">
        <f>_xll.BQL($A21,AE$3)</f>
        <v>1317278000</v>
      </c>
      <c r="AF21" s="4">
        <f>_xll.BQL($A21,AF$3)</f>
        <v>1597013000</v>
      </c>
      <c r="AG21" s="4">
        <f>_xll.BQL($A21,AG$3,$C$1,$D$1,$E$1,$F$1,"cols=4;rows=1")</f>
        <v>1658200000</v>
      </c>
      <c r="AH21" s="4">
        <v>1847333333.3333299</v>
      </c>
      <c r="AI21" s="4">
        <v>1936000000</v>
      </c>
      <c r="AJ21" s="4" t="e">
        <v>#N/A</v>
      </c>
      <c r="AL21" s="7">
        <f>_xll.BQL($A21,AL$3)</f>
        <v>25.195380788837262</v>
      </c>
      <c r="AM21" s="7">
        <f>_xll.BQL($A21,AM$3)</f>
        <v>26.809721189562996</v>
      </c>
      <c r="AN21" s="7">
        <f>_xll.BQL($A21,AN$3,$C$1,$D$1,$E$1,$F$1,"cols=4;rows=1")</f>
        <v>27.094033386890334</v>
      </c>
      <c r="AO21" s="7">
        <v>27.723688571231992</v>
      </c>
      <c r="AP21" s="7">
        <v>26.919547262159682</v>
      </c>
      <c r="AQ21" s="7" t="e">
        <v>#N/A</v>
      </c>
      <c r="AR21" s="35" t="e">
        <f t="shared" si="8"/>
        <v>#N/A</v>
      </c>
      <c r="AS21" s="4">
        <f>_xll.BQL($A21,AS$3)</f>
        <v>1289854830</v>
      </c>
      <c r="AT21" s="4">
        <f>_xll.BQL($A21,AT$3)</f>
        <v>1517947080</v>
      </c>
      <c r="AU21" s="4">
        <f>_xll.BQL($A21,AU$3,$C$1,$D$1,$E$1,$F$1,"cols=4;rows=1")</f>
        <v>1340500000</v>
      </c>
      <c r="AV21" s="4">
        <v>1428666666.6666667</v>
      </c>
      <c r="AW21" s="4">
        <v>1576000000</v>
      </c>
      <c r="AX21" s="4">
        <v>1832000000</v>
      </c>
      <c r="AY21" s="33">
        <f t="shared" si="9"/>
        <v>0.11044482825452777</v>
      </c>
      <c r="AZ21" s="39">
        <f t="shared" si="10"/>
        <v>1</v>
      </c>
      <c r="BA21" s="11">
        <f t="shared" si="35"/>
        <v>0.24670861886534926</v>
      </c>
      <c r="BB21" s="11">
        <f t="shared" si="36"/>
        <v>0.25482408718846544</v>
      </c>
      <c r="BC21" s="11">
        <f t="shared" si="37"/>
        <v>0.21902998284360448</v>
      </c>
      <c r="BD21" s="11">
        <f t="shared" si="38"/>
        <v>0.21440586289480432</v>
      </c>
      <c r="BE21" s="11">
        <f t="shared" si="39"/>
        <v>0.21913846324981229</v>
      </c>
      <c r="BF21" s="11">
        <f t="shared" si="40"/>
        <v>0.22808764940239043</v>
      </c>
      <c r="BG21" s="33">
        <f t="shared" si="17"/>
        <v>0.22054399184900234</v>
      </c>
      <c r="BH21" s="39">
        <f t="shared" si="18"/>
        <v>1</v>
      </c>
      <c r="BI21">
        <f>_xll.BQL($A21,BI$3)</f>
        <v>6.7111390000000002</v>
      </c>
      <c r="BJ21">
        <f>_xll.BQL($A21,BJ$3,$C$1,$D$1,$E$1,$F$1)</f>
        <v>7.8806249999999993</v>
      </c>
      <c r="BK21">
        <f>_xll.BQL($A21,BK$3,$C$1,$D$1,$E$1,$F$1,"cols=4;rows=1")</f>
        <v>6.971111111111111</v>
      </c>
      <c r="BL21">
        <v>7.5855555555555547</v>
      </c>
      <c r="BM21">
        <v>8.0519999999999996</v>
      </c>
      <c r="BN21">
        <v>9.48</v>
      </c>
      <c r="BP21">
        <f>_xll.BQL($A21,BP$3)</f>
        <v>33.27622559061038</v>
      </c>
      <c r="BQ21">
        <f>_xll.BQL($A21,BQ$3,$C$1,$D$1,$E$1,$F$1)</f>
        <v>45.445463384240107</v>
      </c>
      <c r="BR21">
        <f>_xll.BQL($A21,BR$3,$C$1,$D$1,$E$1,$F$1,"cols=4;rows=1")</f>
        <v>3.8737405246875505</v>
      </c>
      <c r="BS21">
        <v>8.8141536499840516</v>
      </c>
      <c r="BT21">
        <v>6.1491138128021161</v>
      </c>
      <c r="BU21">
        <v>17.734724292101351</v>
      </c>
      <c r="BV21" s="33">
        <f t="shared" si="28"/>
        <v>0.10899330584962506</v>
      </c>
      <c r="BW21" s="39">
        <f t="shared" si="20"/>
        <v>0</v>
      </c>
      <c r="BX21" s="4">
        <f>_xll.BQL($A21,BX$3)</f>
        <v>1182741000</v>
      </c>
      <c r="BY21" s="4">
        <f>_xll.BQL($A21,BY$3,$C$1,$D$1,$E$1,$F$1)</f>
        <v>1257005000</v>
      </c>
      <c r="BZ21" s="4">
        <f>_xll.BQL($A21,BZ$3,$C$1,$D$1,$E$1,$F$1,"cols=4;rows=1")</f>
        <v>1098335330.9916101</v>
      </c>
      <c r="CA21" s="4">
        <v>1241038665.57019</v>
      </c>
      <c r="CB21" s="4">
        <v>1495851688.31849</v>
      </c>
      <c r="CC21" s="4">
        <v>1412000000</v>
      </c>
      <c r="CE21" s="13">
        <f>_xll.BQL($A21,CE$3)</f>
        <v>19.515692624315243</v>
      </c>
      <c r="CF21" s="13">
        <f>_xll.BQL($A21,CF$3)</f>
        <v>21.946434521735871</v>
      </c>
      <c r="CG21" s="13">
        <f>_xll.BQL($A21,CG$3,$C$1,$D$1,$E$1,$F$1,"cols=4;rows=1")</f>
        <v>18.098867068721734</v>
      </c>
      <c r="CH21" s="14">
        <v>17.794162399425126</v>
      </c>
      <c r="CI21" s="14">
        <v>18.081777824897827</v>
      </c>
      <c r="CJ21" s="14">
        <v>17.794705068423141</v>
      </c>
      <c r="CK21" s="33">
        <f t="shared" si="29"/>
        <v>0.17890215097582032</v>
      </c>
      <c r="CL21" s="39">
        <f t="shared" si="22"/>
        <v>1</v>
      </c>
      <c r="CM21" s="13">
        <f>_xll.BQL($A21,CM$3)</f>
        <v>-2.2416923108461786</v>
      </c>
      <c r="CN21" s="13">
        <f>_xll.BQL($A21,CN$3)</f>
        <v>-2.1421319860529429</v>
      </c>
      <c r="CO21" s="13">
        <f>_xll.BQL($A21,CO$3,$C$1,$D$1,$E$1,$F$1,"cols=4;rows=1")</f>
        <v>-1.7404414425280426</v>
      </c>
      <c r="CP21" s="13">
        <v>-1.881901840490801</v>
      </c>
      <c r="CQ21" s="13">
        <v>-1.90650826446281</v>
      </c>
      <c r="CR21" s="13" t="e">
        <v>#N/A</v>
      </c>
      <c r="CT21" s="13" t="str">
        <f>_xll.BQL($A21,CT$3)</f>
        <v>IG1</v>
      </c>
      <c r="CU21" s="13" t="str">
        <f>_xll.BQL($A21,CU$3)</f>
        <v>N.A.</v>
      </c>
      <c r="CW21" s="40">
        <f t="shared" si="23"/>
        <v>4</v>
      </c>
      <c r="CX21" s="43">
        <f t="shared" si="24"/>
        <v>1</v>
      </c>
    </row>
    <row r="22" spans="1:102" x14ac:dyDescent="0.25">
      <c r="A22" t="str">
        <f>Notations!I23</f>
        <v>BBY US Equity</v>
      </c>
      <c r="C22" s="4">
        <f>_xll.BQL($A22,C$3)</f>
        <v>43452000000</v>
      </c>
      <c r="D22" s="4">
        <f>_xll.BQL($A22,D$3)</f>
        <v>42226000000</v>
      </c>
      <c r="E22" s="4">
        <f>_xll.BQL($A22,E$3,$C$1,$D$1,$E$1,$F$1,"cols=4;rows=1")</f>
        <v>41252192307.692307</v>
      </c>
      <c r="F22" s="4">
        <v>41773423076.92308</v>
      </c>
      <c r="G22" s="4">
        <v>42739500000</v>
      </c>
      <c r="H22" s="4">
        <v>43364000000</v>
      </c>
      <c r="J22" s="6">
        <f t="shared" si="30"/>
        <v>-2.8215041885298775E-2</v>
      </c>
      <c r="K22" s="6">
        <f t="shared" si="31"/>
        <v>-2.3061802972284662E-2</v>
      </c>
      <c r="L22" s="6">
        <f t="shared" si="32"/>
        <v>1.2635225913401493E-2</v>
      </c>
      <c r="M22" s="6">
        <f t="shared" si="33"/>
        <v>2.3126592266522028E-2</v>
      </c>
      <c r="N22" s="6">
        <f t="shared" si="34"/>
        <v>1.4611775991764109E-2</v>
      </c>
      <c r="O22" s="33">
        <f t="shared" si="5"/>
        <v>1.6791198057229211E-2</v>
      </c>
      <c r="P22" s="39">
        <f t="shared" si="6"/>
        <v>0</v>
      </c>
      <c r="Q22" s="4">
        <f>_xll.BQL($A22,Q$3)</f>
        <v>9603000000.0000019</v>
      </c>
      <c r="R22" s="4">
        <f>_xll.BQL($A22,R$3)</f>
        <v>9467999999.9999981</v>
      </c>
      <c r="S22" s="4">
        <f>_xll.BQL($A22,S$3,$C$1,$D$1,$E$1,$F$1,"cols=4;rows=1")</f>
        <v>9295071738.597374</v>
      </c>
      <c r="T22" s="4">
        <v>9439198721.7364445</v>
      </c>
      <c r="U22" s="4">
        <v>9694378394.5409393</v>
      </c>
      <c r="V22" s="4">
        <v>9813508304.2460423</v>
      </c>
      <c r="X22" s="7">
        <f>_xll.BQL($A22,X$3)</f>
        <v>22.100248550124277</v>
      </c>
      <c r="Y22" s="7">
        <f>_xll.BQL($A22,Y$3)</f>
        <v>22.422204329086341</v>
      </c>
      <c r="Z22" s="7">
        <f>_xll.BQL($A22,Z$3,$C$1,$D$1,$E$1,$F$1,"cols=4;rows=1")</f>
        <v>22.532309723728599</v>
      </c>
      <c r="AA22">
        <v>22.596182037451801</v>
      </c>
      <c r="AB22">
        <v>22.682479660597199</v>
      </c>
      <c r="AC22">
        <v>22.6305421645744</v>
      </c>
      <c r="AD22" s="35">
        <f t="shared" si="7"/>
        <v>22.636401287541133</v>
      </c>
      <c r="AE22" s="4">
        <f>_xll.BQL($A22,AE$3)</f>
        <v>3416000000</v>
      </c>
      <c r="AF22" s="4">
        <f>_xll.BQL($A22,AF$3)</f>
        <v>2650000000</v>
      </c>
      <c r="AG22" s="4">
        <f>_xll.BQL($A22,AG$3,$C$1,$D$1,$E$1,$F$1,"cols=4;rows=1")</f>
        <v>2578650000</v>
      </c>
      <c r="AH22" s="4">
        <v>2678666666.6666698</v>
      </c>
      <c r="AI22" s="4">
        <v>2791833333.3333302</v>
      </c>
      <c r="AJ22" s="4">
        <v>2771000000</v>
      </c>
      <c r="AL22" s="7">
        <f>_xll.BQL($A22,AL$3)</f>
        <v>7.8615483752186321</v>
      </c>
      <c r="AM22" s="7">
        <f>_xll.BQL($A22,AM$3)</f>
        <v>6.2757542746175341</v>
      </c>
      <c r="AN22" s="7">
        <f>_xll.BQL($A22,AN$3,$C$1,$D$1,$E$1,$F$1,"cols=4;rows=1")</f>
        <v>6.2509405094554413</v>
      </c>
      <c r="AO22" s="7">
        <v>6.4123705202086914</v>
      </c>
      <c r="AP22" s="7">
        <v>6.532208690633559</v>
      </c>
      <c r="AQ22" s="7">
        <v>6.3900931648371921</v>
      </c>
      <c r="AR22" s="35">
        <f t="shared" si="8"/>
        <v>6.4448907918931475</v>
      </c>
      <c r="AS22" s="4">
        <f>_xll.BQL($A22,AS$3)</f>
        <v>1346000000</v>
      </c>
      <c r="AT22" s="4">
        <f>_xll.BQL($A22,AT$3)</f>
        <v>1400000000</v>
      </c>
      <c r="AU22" s="4">
        <f>_xll.BQL($A22,AU$3,$C$1,$D$1,$E$1,$F$1,"cols=4;rows=1")</f>
        <v>1327529411.7647059</v>
      </c>
      <c r="AV22" s="4">
        <v>1373666666.6666667</v>
      </c>
      <c r="AW22" s="4">
        <v>1485571428.5714285</v>
      </c>
      <c r="AX22" s="4">
        <v>1512000000</v>
      </c>
      <c r="AY22" s="33">
        <f t="shared" si="9"/>
        <v>4.4669557816720738E-2</v>
      </c>
      <c r="AZ22" s="39">
        <f t="shared" si="10"/>
        <v>0</v>
      </c>
      <c r="BA22" s="11">
        <f t="shared" si="35"/>
        <v>3.0976709932799412E-2</v>
      </c>
      <c r="BB22" s="11">
        <f t="shared" si="36"/>
        <v>3.3154928243262445E-2</v>
      </c>
      <c r="BC22" s="11">
        <f t="shared" si="37"/>
        <v>3.2180820884934187E-2</v>
      </c>
      <c r="BD22" s="11">
        <f t="shared" si="38"/>
        <v>3.2883746781707301E-2</v>
      </c>
      <c r="BE22" s="11">
        <f t="shared" si="39"/>
        <v>3.4758746091354098E-2</v>
      </c>
      <c r="BF22" s="11">
        <f t="shared" si="40"/>
        <v>3.4867632137256709E-2</v>
      </c>
      <c r="BG22" s="33">
        <f t="shared" si="17"/>
        <v>3.4170041670106038E-2</v>
      </c>
      <c r="BH22" s="39">
        <f t="shared" si="18"/>
        <v>0</v>
      </c>
      <c r="BI22">
        <f>_xll.BQL($A22,BI$3)</f>
        <v>6.1605489999999996</v>
      </c>
      <c r="BJ22">
        <f>_xll.BQL($A22,BJ$3,$C$1,$D$1,$E$1,$F$1)</f>
        <v>6.4495630000000004</v>
      </c>
      <c r="BK22">
        <f>_xll.BQL($A22,BK$3,$C$1,$D$1,$E$1,$F$1,"cols=4;rows=1")</f>
        <v>6.1744444444444433</v>
      </c>
      <c r="BL22">
        <v>6.5585185185185182</v>
      </c>
      <c r="BM22">
        <v>7.3164999999999996</v>
      </c>
      <c r="BN22">
        <v>7.9739999999999993</v>
      </c>
      <c r="BP22">
        <f>_xll.BQL($A22,BP$3)</f>
        <v>-9.2323538962665435</v>
      </c>
      <c r="BQ22">
        <f>_xll.BQL($A22,BQ$3,$C$1,$D$1,$E$1,$F$1)</f>
        <v>8.3683327956555633</v>
      </c>
      <c r="BR22">
        <f>_xll.BQL($A22,BR$3,$C$1,$D$1,$E$1,$F$1,"cols=4;rows=1")</f>
        <v>0.22555529457591658</v>
      </c>
      <c r="BS22">
        <v>6.2203827004978853</v>
      </c>
      <c r="BT22">
        <v>11.557205782697084</v>
      </c>
      <c r="BU22">
        <v>8.9865372787534987</v>
      </c>
      <c r="BV22" s="33">
        <f t="shared" si="28"/>
        <v>8.9213752539828217E-2</v>
      </c>
      <c r="BW22" s="39">
        <f t="shared" si="20"/>
        <v>0</v>
      </c>
      <c r="BX22" s="4">
        <f>_xll.BQL($A22,BX$3)</f>
        <v>675000000</v>
      </c>
      <c r="BY22" s="4">
        <f>_xll.BQL($A22,BY$3,$C$1,$D$1,$E$1,$F$1)</f>
        <v>1030000000</v>
      </c>
      <c r="BZ22" s="4">
        <f>_xll.BQL($A22,BZ$3,$C$1,$D$1,$E$1,$F$1,"cols=4;rows=1")</f>
        <v>1383623954.8263099</v>
      </c>
      <c r="CA22" s="4">
        <v>1567608933.4498899</v>
      </c>
      <c r="CB22" s="4">
        <v>1753447362.48385</v>
      </c>
      <c r="CC22" s="4">
        <v>1970782544.4976399</v>
      </c>
      <c r="CE22" s="13">
        <f>_xll.BQL($A22,CE$3)</f>
        <v>42.441860465116278</v>
      </c>
      <c r="CF22" s="13">
        <f>_xll.BQL($A22,CF$3)</f>
        <v>43.094672548354254</v>
      </c>
      <c r="CG22" s="13">
        <f>_xll.BQL($A22,CG$3,$C$1,$D$1,$E$1,$F$1,"cols=4;rows=1")</f>
        <v>41.951420778773766</v>
      </c>
      <c r="CH22" s="14">
        <v>39.867056166401554</v>
      </c>
      <c r="CI22" s="14">
        <v>56.155515336920018</v>
      </c>
      <c r="CJ22" s="14">
        <v>38.765528807652409</v>
      </c>
      <c r="CK22" s="33">
        <f t="shared" si="29"/>
        <v>0.44929366770324664</v>
      </c>
      <c r="CL22" s="39">
        <f t="shared" si="22"/>
        <v>2</v>
      </c>
      <c r="CM22" s="13">
        <f>_xll.BQL($A22,CM$3)</f>
        <v>0.78087649402390436</v>
      </c>
      <c r="CN22" s="13">
        <f>_xll.BQL($A22,CN$3)</f>
        <v>1.3815098909971739</v>
      </c>
      <c r="CO22" s="13">
        <f>_xll.BQL($A22,CO$3,$C$1,$D$1,$E$1,$F$1,"cols=4;rows=1")</f>
        <v>-0.26533263529366141</v>
      </c>
      <c r="CP22" s="13">
        <v>-0.27513688402190112</v>
      </c>
      <c r="CQ22" s="13">
        <v>-0.31962270909199475</v>
      </c>
      <c r="CR22" s="13">
        <v>-0.2392638036809816</v>
      </c>
      <c r="CT22" s="13" t="str">
        <f>_xll.BQL($A22,CT$3)</f>
        <v>IG1</v>
      </c>
      <c r="CU22" s="13" t="str">
        <f>_xll.BQL($A22,CU$3)</f>
        <v>BBB+</v>
      </c>
      <c r="CW22" s="40">
        <f t="shared" si="23"/>
        <v>2</v>
      </c>
      <c r="CX22" s="43">
        <f t="shared" si="24"/>
        <v>0</v>
      </c>
    </row>
    <row r="23" spans="1:102" x14ac:dyDescent="0.25">
      <c r="A23" t="str">
        <f>Notations!I24</f>
        <v>LULU US Equity</v>
      </c>
      <c r="C23" s="4">
        <f>_xll.BQL($A23,C$3)</f>
        <v>9619278000</v>
      </c>
      <c r="D23" s="4">
        <f>_xll.BQL($A23,D$3)</f>
        <v>10181732000</v>
      </c>
      <c r="E23" s="4">
        <f>_xll.BQL($A23,E$3,$C$1,$D$1,$E$1,$F$1,"cols=4;rows=1")</f>
        <v>10542166666.666666</v>
      </c>
      <c r="F23" s="4">
        <v>11310787878.787878</v>
      </c>
      <c r="G23" s="4">
        <v>12238259259.25926</v>
      </c>
      <c r="H23" s="4">
        <v>13185000000</v>
      </c>
      <c r="J23" s="6">
        <f t="shared" si="30"/>
        <v>5.8471540171725955E-2</v>
      </c>
      <c r="K23" s="6">
        <f t="shared" si="31"/>
        <v>3.5400132970172971E-2</v>
      </c>
      <c r="L23" s="6">
        <f t="shared" si="32"/>
        <v>7.2909226008683659E-2</v>
      </c>
      <c r="M23" s="6">
        <f t="shared" si="33"/>
        <v>8.1998830710171111E-2</v>
      </c>
      <c r="N23" s="6">
        <f t="shared" si="34"/>
        <v>7.7359101542521458E-2</v>
      </c>
      <c r="O23" s="33">
        <f t="shared" si="5"/>
        <v>7.7422386087125414E-2</v>
      </c>
      <c r="P23" s="39">
        <f t="shared" si="6"/>
        <v>1</v>
      </c>
      <c r="Q23" s="4">
        <f>_xll.BQL($A23,Q$3)</f>
        <v>5609405000</v>
      </c>
      <c r="R23" s="4">
        <f>_xll.BQL($A23,R$3)</f>
        <v>5992284000</v>
      </c>
      <c r="S23" s="4">
        <f>_xll.BQL($A23,S$3,$C$1,$D$1,$E$1,$F$1,"cols=4;rows=1")</f>
        <v>6205541275.8393297</v>
      </c>
      <c r="T23" s="4">
        <v>6682826551.4026051</v>
      </c>
      <c r="U23" s="4">
        <v>7324810786.4210558</v>
      </c>
      <c r="V23" s="4">
        <v>7955016744.9104948</v>
      </c>
      <c r="X23" s="7">
        <f>_xll.BQL($A23,X$3)</f>
        <v>58.314199880697906</v>
      </c>
      <c r="Y23" s="7">
        <f>_xll.BQL($A23,Y$3)</f>
        <v>58.853287436754378</v>
      </c>
      <c r="Z23" s="7">
        <f>_xll.BQL($A23,Z$3,$C$1,$D$1,$E$1,$F$1,"cols=4;rows=1")</f>
        <v>58.844097296352821</v>
      </c>
      <c r="AA23">
        <v>58.943165897555446</v>
      </c>
      <c r="AB23">
        <v>58.878916184362744</v>
      </c>
      <c r="AC23">
        <v>59.089123479189404</v>
      </c>
      <c r="AD23" s="36">
        <f>SUM(Z23:AB23)/3</f>
        <v>58.888726459423673</v>
      </c>
      <c r="AE23" s="4">
        <f>_xll.BQL($A23,AE$3)</f>
        <v>2869449000</v>
      </c>
      <c r="AF23" s="4">
        <f>_xll.BQL($A23,AF$3)</f>
        <v>2868141000</v>
      </c>
      <c r="AG23" s="4">
        <f>_xll.BQL($A23,AG$3,$C$1,$D$1,$E$1,$F$1,"cols=4;rows=1")</f>
        <v>2888620689.65517</v>
      </c>
      <c r="AH23" s="4">
        <v>3081275862.0689702</v>
      </c>
      <c r="AI23" s="4">
        <v>3325880000</v>
      </c>
      <c r="AJ23" s="4">
        <v>3687000000</v>
      </c>
      <c r="AL23" s="7">
        <f>_xll.BQL($A23,AL$3)</f>
        <v>29.83019099770274</v>
      </c>
      <c r="AM23" s="7">
        <f>_xll.BQL($A23,AM$3)</f>
        <v>28.169480398816233</v>
      </c>
      <c r="AN23" s="7">
        <f>_xll.BQL($A23,AN$3,$C$1,$D$1,$E$1,$F$1,"cols=4;rows=1")</f>
        <v>27.400635761040615</v>
      </c>
      <c r="AO23" s="7">
        <v>27.241920678643083</v>
      </c>
      <c r="AP23" s="7">
        <v>27.176087134154276</v>
      </c>
      <c r="AQ23" s="7">
        <v>27.963594994311716</v>
      </c>
      <c r="AR23" s="35">
        <f t="shared" si="8"/>
        <v>27.460534269036359</v>
      </c>
      <c r="AS23" s="4">
        <f>_xll.BQL($A23,AS$3)</f>
        <v>1597967962.7583699</v>
      </c>
      <c r="AT23" s="4">
        <f>_xll.BQL($A23,AT$3)</f>
        <v>1794536790</v>
      </c>
      <c r="AU23" s="4">
        <f>_xll.BQL($A23,AU$3,$C$1,$D$1,$E$1,$F$1,"cols=4;rows=1")</f>
        <v>1779636363.6363637</v>
      </c>
      <c r="AV23" s="4">
        <v>1872583333.3333333</v>
      </c>
      <c r="AW23" s="4">
        <v>2016666666.6666667</v>
      </c>
      <c r="AX23" s="4">
        <v>2276142857.1428571</v>
      </c>
      <c r="AY23" s="33">
        <f t="shared" si="9"/>
        <v>8.5945854724827145E-2</v>
      </c>
      <c r="AZ23" s="39">
        <f t="shared" si="10"/>
        <v>0</v>
      </c>
      <c r="BA23" s="11">
        <f t="shared" si="35"/>
        <v>0.16612140357710525</v>
      </c>
      <c r="BB23" s="11">
        <f t="shared" si="36"/>
        <v>0.17625064085363865</v>
      </c>
      <c r="BC23" s="11">
        <f t="shared" si="37"/>
        <v>0.16881125293374516</v>
      </c>
      <c r="BD23" s="11">
        <f t="shared" si="38"/>
        <v>0.16555728508048095</v>
      </c>
      <c r="BE23" s="11">
        <f t="shared" si="39"/>
        <v>0.16478378370199101</v>
      </c>
      <c r="BF23" s="11">
        <f t="shared" si="40"/>
        <v>0.17263123679505932</v>
      </c>
      <c r="BG23" s="33">
        <f t="shared" si="17"/>
        <v>0.16765743519251042</v>
      </c>
      <c r="BH23" s="39">
        <f t="shared" si="18"/>
        <v>0</v>
      </c>
      <c r="BI23">
        <f>_xll.BQL($A23,BI$3)</f>
        <v>12.576027</v>
      </c>
      <c r="BJ23">
        <f>_xll.BQL($A23,BJ$3,$C$1,$D$1,$E$1,$F$1)</f>
        <v>14.314953999999998</v>
      </c>
      <c r="BK23">
        <f>_xll.BQL($A23,BK$3,$C$1,$D$1,$E$1,$F$1,"cols=4;rows=1")</f>
        <v>14.345483870967747</v>
      </c>
      <c r="BL23">
        <v>15.566451612903226</v>
      </c>
      <c r="BM23">
        <v>16.983846153846152</v>
      </c>
      <c r="BN23">
        <v>19.626666666666672</v>
      </c>
      <c r="BP23">
        <f>_xll.BQL($A23,BP$3)</f>
        <v>29.482396877108737</v>
      </c>
      <c r="BQ23">
        <f>_xll.BQL($A23,BQ$3,$C$1,$D$1,$E$1,$F$1)</f>
        <v>25.669580033124547</v>
      </c>
      <c r="BR23">
        <f>_xll.BQL($A23,BR$3,$C$1,$D$1,$E$1,$F$1,"cols=4;rows=1")</f>
        <v>14.070078499097907</v>
      </c>
      <c r="BS23">
        <v>8.511164579163907</v>
      </c>
      <c r="BT23">
        <v>9.1054440420322234</v>
      </c>
      <c r="BU23">
        <v>15.560789286954469</v>
      </c>
      <c r="BV23" s="33">
        <f t="shared" si="28"/>
        <v>0.11059132636050198</v>
      </c>
      <c r="BW23" s="39">
        <f t="shared" si="20"/>
        <v>0</v>
      </c>
      <c r="BX23" s="4">
        <f>_xll.BQL($A23,BX$3)</f>
        <v>1644299000.0000002</v>
      </c>
      <c r="BY23" s="4">
        <f>_xll.BQL($A23,BY$3,$C$1,$D$1,$E$1,$F$1)</f>
        <v>1594659000</v>
      </c>
      <c r="BZ23" s="4">
        <f>_xll.BQL($A23,BZ$3,$C$1,$D$1,$E$1,$F$1,"cols=4;rows=1")</f>
        <v>1378167606.84707</v>
      </c>
      <c r="CA23" s="4">
        <v>1490874974.80914</v>
      </c>
      <c r="CB23" s="4">
        <v>1624940443.7090199</v>
      </c>
      <c r="CC23" s="4">
        <v>1994548670.2808101</v>
      </c>
      <c r="CE23" s="13">
        <f>_xll.BQL($A23,CE$3)</f>
        <v>42.005560312591449</v>
      </c>
      <c r="CF23" s="13">
        <f>_xll.BQL($A23,CF$3)</f>
        <v>46.21346691195901</v>
      </c>
      <c r="CG23" s="13">
        <f>_xll.BQL($A23,CG$3,$C$1,$D$1,$E$1,$F$1,"cols=4;rows=1")</f>
        <v>39.535951436847746</v>
      </c>
      <c r="CH23" s="14">
        <v>34.973848023555711</v>
      </c>
      <c r="CI23" s="14">
        <v>30.427308685087677</v>
      </c>
      <c r="CJ23" s="14">
        <v>32.244991854631273</v>
      </c>
      <c r="CK23" s="33">
        <f t="shared" si="29"/>
        <v>0.3254871618775822</v>
      </c>
      <c r="CL23" s="39">
        <f t="shared" si="22"/>
        <v>2</v>
      </c>
      <c r="CM23" s="13">
        <f>_xll.BQL($A23,CM$3)</f>
        <v>-0.3007887803279346</v>
      </c>
      <c r="CN23" s="13">
        <f>_xll.BQL($A23,CN$3)</f>
        <v>0.11657980269469215</v>
      </c>
      <c r="CO23" s="13">
        <f>_xll.BQL($A23,CO$3,$C$1,$D$1,$E$1,$F$1,"cols=4;rows=1")</f>
        <v>-0.72972858584652811</v>
      </c>
      <c r="CP23" s="13">
        <v>-0.86457692178564505</v>
      </c>
      <c r="CQ23" s="13">
        <v>-1.1026321521588933</v>
      </c>
      <c r="CR23" s="13">
        <v>-0.89684476991230533</v>
      </c>
      <c r="CT23" s="13" t="str">
        <f>_xll.BQL($A23,CT$3)</f>
        <v>IG1</v>
      </c>
      <c r="CU23" s="13" t="str">
        <f>_xll.BQL($A23,CU$3)</f>
        <v>N.A.</v>
      </c>
      <c r="CW23" s="40">
        <f t="shared" si="23"/>
        <v>3</v>
      </c>
      <c r="CX23" s="43">
        <f t="shared" si="24"/>
        <v>1</v>
      </c>
    </row>
    <row r="24" spans="1:102" x14ac:dyDescent="0.25">
      <c r="A24" t="str">
        <f>Notations!I25</f>
        <v>LOW US Equity</v>
      </c>
      <c r="C24" s="4">
        <f>_xll.BQL($A24,C$3)</f>
        <v>86377000000</v>
      </c>
      <c r="D24" s="4">
        <f>_xll.BQL($A24,D$3)</f>
        <v>83722000000</v>
      </c>
      <c r="E24" s="4">
        <f>_xll.BQL($A24,E$3,$C$1,$D$1,$E$1,$F$1,"cols=4;rows=1")</f>
        <v>83338151515.15152</v>
      </c>
      <c r="F24" s="4">
        <v>84467393939.393936</v>
      </c>
      <c r="G24" s="4">
        <v>87497096774.193542</v>
      </c>
      <c r="H24" s="4">
        <v>90960272727.27272</v>
      </c>
      <c r="J24" s="6">
        <f t="shared" si="30"/>
        <v>-3.0737349062829211E-2</v>
      </c>
      <c r="K24" s="6">
        <f t="shared" si="31"/>
        <v>-4.584798318822747E-3</v>
      </c>
      <c r="L24" s="6">
        <f t="shared" si="32"/>
        <v>1.3550125647280753E-2</v>
      </c>
      <c r="M24" s="6">
        <f t="shared" si="33"/>
        <v>3.5868311942634845E-2</v>
      </c>
      <c r="N24" s="6">
        <f t="shared" si="34"/>
        <v>3.95804670184281E-2</v>
      </c>
      <c r="O24" s="33">
        <f t="shared" si="5"/>
        <v>2.9666301536114565E-2</v>
      </c>
      <c r="P24" s="39">
        <f t="shared" si="6"/>
        <v>0</v>
      </c>
      <c r="Q24" s="4">
        <f>_xll.BQL($A24,Q$3)</f>
        <v>28844000000</v>
      </c>
      <c r="R24" s="4">
        <f>_xll.BQL($A24,R$3)</f>
        <v>27807000000.000004</v>
      </c>
      <c r="S24" s="4">
        <f>_xll.BQL($A24,S$3,$C$1,$D$1,$E$1,$F$1,"cols=4;rows=1")</f>
        <v>27752977206.729481</v>
      </c>
      <c r="T24" s="4">
        <v>28219060173.252426</v>
      </c>
      <c r="U24" s="4">
        <v>29271930144.485374</v>
      </c>
      <c r="V24" s="4">
        <v>30434102232.973221</v>
      </c>
      <c r="X24" s="7">
        <f>_xll.BQL($A24,X$3)</f>
        <v>33.39314863910532</v>
      </c>
      <c r="Y24" s="7">
        <f>_xll.BQL($A24,Y$3)</f>
        <v>33.213492272043197</v>
      </c>
      <c r="Z24" s="7">
        <f>_xll.BQL($A24,Z$3,$C$1,$D$1,$E$1,$F$1,"cols=4;rows=1")</f>
        <v>33.301647207382302</v>
      </c>
      <c r="AA24">
        <v>33.408228734391699</v>
      </c>
      <c r="AB24">
        <v>33.454744470011804</v>
      </c>
      <c r="AC24">
        <v>33.458675222120497</v>
      </c>
      <c r="AD24" s="35">
        <f t="shared" si="7"/>
        <v>33.440549475508</v>
      </c>
      <c r="AE24" s="4">
        <f>_xll.BQL($A24,AE$3)</f>
        <v>14114000000</v>
      </c>
      <c r="AF24" s="4">
        <f>_xll.BQL($A24,AF$3)</f>
        <v>12227000000</v>
      </c>
      <c r="AG24" s="4">
        <f>_xll.BQL($A24,AG$3,$C$1,$D$1,$E$1,$F$1,"cols=4;rows=1")</f>
        <v>12165724137.931</v>
      </c>
      <c r="AH24" s="4">
        <v>12393964285.7143</v>
      </c>
      <c r="AI24" s="4">
        <v>13070884615.3846</v>
      </c>
      <c r="AJ24" s="4">
        <v>13771100000</v>
      </c>
      <c r="AL24" s="7">
        <f>_xll.BQL($A24,AL$3)</f>
        <v>16.339997916111926</v>
      </c>
      <c r="AM24" s="7">
        <f>_xll.BQL($A24,AM$3)</f>
        <v>14.60428561190607</v>
      </c>
      <c r="AN24" s="7">
        <f>_xll.BQL($A24,AN$3,$C$1,$D$1,$E$1,$F$1,"cols=4;rows=1")</f>
        <v>14.598024934257365</v>
      </c>
      <c r="AO24" s="7">
        <v>14.673075263346082</v>
      </c>
      <c r="AP24" s="7">
        <v>14.938649506413951</v>
      </c>
      <c r="AQ24" s="7">
        <v>15.139686356581246</v>
      </c>
      <c r="AR24" s="35">
        <f t="shared" si="8"/>
        <v>14.917137042113758</v>
      </c>
      <c r="AS24" s="4">
        <f>_xll.BQL($A24,AS$3)</f>
        <v>7729160000</v>
      </c>
      <c r="AT24" s="4">
        <f>_xll.BQL($A24,AT$3)</f>
        <v>6811130000</v>
      </c>
      <c r="AU24" s="4">
        <f>_xll.BQL($A24,AU$3,$C$1,$D$1,$E$1,$F$1,"cols=4;rows=1")</f>
        <v>6841307692.3076925</v>
      </c>
      <c r="AV24" s="4">
        <v>6973151515.151515</v>
      </c>
      <c r="AW24" s="4">
        <v>7492166666.666667</v>
      </c>
      <c r="AX24" s="4">
        <v>8168545454.545455</v>
      </c>
      <c r="AY24" s="33">
        <f t="shared" si="9"/>
        <v>6.1326785602454338E-2</v>
      </c>
      <c r="AZ24" s="39">
        <f t="shared" si="10"/>
        <v>0</v>
      </c>
      <c r="BA24" s="11">
        <f t="shared" si="35"/>
        <v>8.9481690727855792E-2</v>
      </c>
      <c r="BB24" s="11">
        <f t="shared" si="36"/>
        <v>8.1354124363966454E-2</v>
      </c>
      <c r="BC24" s="11">
        <f t="shared" si="37"/>
        <v>8.209094595845326E-2</v>
      </c>
      <c r="BD24" s="11">
        <f t="shared" si="38"/>
        <v>8.2554358432732164E-2</v>
      </c>
      <c r="BE24" s="11">
        <f t="shared" si="39"/>
        <v>8.5627603004953784E-2</v>
      </c>
      <c r="BF24" s="11">
        <f t="shared" si="40"/>
        <v>8.9803440662906797E-2</v>
      </c>
      <c r="BG24" s="33">
        <f t="shared" si="17"/>
        <v>8.5995134033530915E-2</v>
      </c>
      <c r="BH24" s="39">
        <f t="shared" si="18"/>
        <v>0</v>
      </c>
      <c r="BI24">
        <f>_xll.BQL($A24,BI$3)</f>
        <v>13.205411</v>
      </c>
      <c r="BJ24">
        <f>_xll.BQL($A24,BJ$3,$C$1,$D$1,$E$1,$F$1)</f>
        <v>11.915797</v>
      </c>
      <c r="BK24">
        <f>_xll.BQL($A24,BK$3,$C$1,$D$1,$E$1,$F$1,"cols=4;rows=1")</f>
        <v>11.910937500000001</v>
      </c>
      <c r="BL24">
        <v>12.468611111111109</v>
      </c>
      <c r="BM24">
        <v>13.648484848484848</v>
      </c>
      <c r="BN24">
        <v>15.155454545454548</v>
      </c>
      <c r="BP24">
        <f>_xll.BQL($A24,BP$3)</f>
        <v>-1.0740232440717419</v>
      </c>
      <c r="BQ24">
        <f>_xll.BQL($A24,BQ$3,$C$1,$D$1,$E$1,$F$1)</f>
        <v>-11.674121173666046</v>
      </c>
      <c r="BR24">
        <f>_xll.BQL($A24,BR$3,$C$1,$D$1,$E$1,$F$1,"cols=4;rows=1")</f>
        <v>-9.8025991012320528</v>
      </c>
      <c r="BS24">
        <v>4.6820295305143507</v>
      </c>
      <c r="BT24">
        <v>9.4627519204791213</v>
      </c>
      <c r="BU24">
        <v>11.041296625222042</v>
      </c>
      <c r="BV24" s="33">
        <f t="shared" si="28"/>
        <v>8.395359358738505E-2</v>
      </c>
      <c r="BW24" s="39">
        <f t="shared" si="20"/>
        <v>0</v>
      </c>
      <c r="BX24" s="4">
        <f>_xll.BQL($A24,BX$3)</f>
        <v>6176000000</v>
      </c>
      <c r="BY24" s="4">
        <f>_xll.BQL($A24,BY$3,$C$1,$D$1,$E$1,$F$1)</f>
        <v>7823000000</v>
      </c>
      <c r="BZ24" s="4">
        <f>_xll.BQL($A24,BZ$3,$C$1,$D$1,$E$1,$F$1,"cols=4;rows=1")</f>
        <v>7525317818.7102203</v>
      </c>
      <c r="CA24" s="4">
        <v>6884047046.29142</v>
      </c>
      <c r="CB24" s="4">
        <v>7654872080.1820297</v>
      </c>
      <c r="CC24" s="4">
        <v>8091299417.1567097</v>
      </c>
      <c r="CE24" s="13" t="str">
        <f>_xll.BQL($A24,CE$3)</f>
        <v>#N/A</v>
      </c>
      <c r="CF24" s="13" t="str">
        <f>_xll.BQL($A24,CF$3)</f>
        <v>#N/A</v>
      </c>
      <c r="CG24" s="13">
        <f>_xll.BQL($A24,CG$3,$C$1,$D$1,$E$1,$F$1,"cols=4;rows=1")</f>
        <v>-46.99</v>
      </c>
      <c r="CH24" s="14">
        <v>-55.232000000000006</v>
      </c>
      <c r="CI24" s="14">
        <v>-65.691000000000003</v>
      </c>
      <c r="CJ24" s="14">
        <v>-75.228333333333325</v>
      </c>
      <c r="CK24" s="33">
        <f t="shared" si="29"/>
        <v>-0.65383777777777774</v>
      </c>
      <c r="CL24" s="39">
        <f t="shared" si="22"/>
        <v>-2</v>
      </c>
      <c r="CM24" s="13">
        <f>_xll.BQL($A24,CM$3)</f>
        <v>2.7581148121899361</v>
      </c>
      <c r="CN24" s="13">
        <f>_xll.BQL($A24,CN$3)</f>
        <v>2.9408794788273616</v>
      </c>
      <c r="CO24" s="13">
        <f>_xll.BQL($A24,CO$3,$C$1,$D$1,$E$1,$F$1,"cols=4;rows=1")</f>
        <v>2.8020483599604731</v>
      </c>
      <c r="CP24" s="13">
        <v>2.5934652584502902</v>
      </c>
      <c r="CQ24" s="13">
        <v>2.4679575895666894</v>
      </c>
      <c r="CR24" s="13">
        <v>2.2401502663791057</v>
      </c>
      <c r="CT24" s="13" t="str">
        <f>_xll.BQL($A24,CT$3)</f>
        <v>IG1</v>
      </c>
      <c r="CU24" s="13" t="str">
        <f>_xll.BQL($A24,CU$3)</f>
        <v>BBB+</v>
      </c>
      <c r="CW24" s="40">
        <f t="shared" si="23"/>
        <v>-2</v>
      </c>
      <c r="CX24" s="43">
        <f t="shared" si="24"/>
        <v>-2</v>
      </c>
    </row>
    <row r="25" spans="1:102" x14ac:dyDescent="0.25">
      <c r="C25" s="4"/>
      <c r="D25" s="4"/>
      <c r="E25" s="4"/>
      <c r="J25" s="6"/>
      <c r="K25" s="6"/>
      <c r="L25" s="6"/>
      <c r="M25" s="6"/>
      <c r="N25" s="6"/>
      <c r="P25" s="39"/>
      <c r="Q25" s="4"/>
      <c r="R25" s="4"/>
      <c r="X25" s="7"/>
      <c r="Y25" s="7"/>
      <c r="Z25" s="7"/>
      <c r="AZ25" s="39">
        <f t="shared" si="10"/>
        <v>0</v>
      </c>
      <c r="BA25" s="11"/>
      <c r="BB25" s="11"/>
      <c r="BC25" s="11"/>
      <c r="BD25" s="11"/>
      <c r="BE25" s="11"/>
      <c r="BF25" s="11"/>
      <c r="BH25" s="39">
        <f t="shared" si="18"/>
        <v>0</v>
      </c>
      <c r="BW25" s="39">
        <f t="shared" si="20"/>
        <v>0</v>
      </c>
      <c r="CE25" s="13"/>
      <c r="CF25" s="13"/>
      <c r="CG25" s="13"/>
      <c r="CH25" s="14"/>
      <c r="CI25" s="14"/>
      <c r="CJ25" s="14"/>
      <c r="CL25" s="39">
        <f t="shared" si="22"/>
        <v>0</v>
      </c>
      <c r="CM25" s="13"/>
      <c r="CN25" s="13"/>
      <c r="CO25" s="13"/>
      <c r="CP25" s="13"/>
      <c r="CQ25" s="13"/>
      <c r="CR25" s="13"/>
      <c r="CT25" s="13"/>
      <c r="CU25" s="13"/>
      <c r="CW25" s="40"/>
      <c r="CX25" s="43"/>
    </row>
    <row r="26" spans="1:102" x14ac:dyDescent="0.25">
      <c r="A26" t="str">
        <f>Notations!I27</f>
        <v>DXCM US Equity</v>
      </c>
      <c r="C26" s="4">
        <f>_xll.BQL($A26,C$3)</f>
        <v>3622300000</v>
      </c>
      <c r="D26" s="4">
        <f>_xll.BQL($A26,D$3)</f>
        <v>3954000000</v>
      </c>
      <c r="E26" s="4">
        <f>_xll.BQL($A26,E$3,$C$1,$D$1,$E$1,$F$1,"cols=4;rows=1")</f>
        <v>4022250000</v>
      </c>
      <c r="F26" s="4">
        <v>4618521739.130435</v>
      </c>
      <c r="G26" s="4">
        <v>5299454545.454545</v>
      </c>
      <c r="H26" s="4">
        <v>6149400000</v>
      </c>
      <c r="J26" s="6">
        <f t="shared" ref="J26:J74" si="41">D26/C26-1</f>
        <v>9.1571653369406203E-2</v>
      </c>
      <c r="K26" s="6">
        <f t="shared" ref="K26:K74" si="42">E26/D26-1</f>
        <v>1.726100151745058E-2</v>
      </c>
      <c r="L26" s="6">
        <f t="shared" ref="L26:L74" si="43">F26/E26-1</f>
        <v>0.14824333125251665</v>
      </c>
      <c r="M26" s="6">
        <f t="shared" ref="M26:M74" si="44">G26/F26-1</f>
        <v>0.14743522814993071</v>
      </c>
      <c r="N26" s="6">
        <f t="shared" ref="N26:N74" si="45">H26/G26-1</f>
        <v>0.16038357292345706</v>
      </c>
      <c r="O26" s="33">
        <f t="shared" si="5"/>
        <v>0.15202071077530147</v>
      </c>
      <c r="P26" s="39">
        <f t="shared" si="6"/>
        <v>2</v>
      </c>
      <c r="Q26" s="4">
        <f>_xll.BQL($A26,Q$3)</f>
        <v>2288900000</v>
      </c>
      <c r="R26" s="4">
        <f>_xll.BQL($A26,R$3)</f>
        <v>2439000000</v>
      </c>
      <c r="S26" s="4">
        <f>_xll.BQL($A26,S$3,$C$1,$D$1,$E$1,$F$1,"cols=4;rows=1")</f>
        <v>2520164292.2515841</v>
      </c>
      <c r="T26" s="4">
        <v>2977478472.9898381</v>
      </c>
      <c r="U26" s="4">
        <v>3482224279.5403399</v>
      </c>
      <c r="V26" s="4">
        <v>4131758166.355042</v>
      </c>
      <c r="X26" s="7">
        <f>_xll.BQL($A26,X$3)</f>
        <v>63.189133975650833</v>
      </c>
      <c r="Y26" s="7">
        <f>_xll.BQL($A26,Y$3)</f>
        <v>61.684370257966613</v>
      </c>
      <c r="Z26" s="7">
        <f>_xll.BQL($A26,Z$3,$C$1,$D$1,$E$1,$F$1,"cols=4;rows=1")</f>
        <v>62.6555856113266</v>
      </c>
      <c r="AA26">
        <v>64.468213882445298</v>
      </c>
      <c r="AB26">
        <v>65.709107412330098</v>
      </c>
      <c r="AC26">
        <v>67.1896146998901</v>
      </c>
      <c r="AD26" s="35">
        <f t="shared" si="7"/>
        <v>65.788978664888489</v>
      </c>
      <c r="AE26" s="4">
        <f>_xll.BQL($A26,AE$3)</f>
        <v>890800000</v>
      </c>
      <c r="AF26" s="4">
        <f>_xll.BQL($A26,AF$3)</f>
        <v>968700000</v>
      </c>
      <c r="AG26" s="4">
        <f>_xll.BQL($A26,AG$3,$C$1,$D$1,$E$1,$F$1,"cols=4;rows=1")</f>
        <v>1104578947.3684199</v>
      </c>
      <c r="AH26" s="4">
        <v>1368000000</v>
      </c>
      <c r="AI26" s="4">
        <v>1658058823.5294099</v>
      </c>
      <c r="AJ26" s="4">
        <v>2009571428.57143</v>
      </c>
      <c r="AL26" s="7">
        <f>_xll.BQL($A26,AL$3)</f>
        <v>24.592109985368413</v>
      </c>
      <c r="AM26" s="7">
        <f>_xll.BQL($A26,AM$3)</f>
        <v>24.499241274658573</v>
      </c>
      <c r="AN26" s="7">
        <f>_xll.BQL($A26,AN$3,$C$1,$D$1,$E$1,$F$1,"cols=4;rows=1")</f>
        <v>27.46171787851128</v>
      </c>
      <c r="AO26" s="7">
        <v>29.619867075857133</v>
      </c>
      <c r="AP26" s="7">
        <v>31.287348713115431</v>
      </c>
      <c r="AQ26" s="7">
        <v>32.679146397557972</v>
      </c>
      <c r="AR26" s="35">
        <f t="shared" si="8"/>
        <v>31.195454062176847</v>
      </c>
      <c r="AS26" s="4">
        <f>_xll.BQL($A26,AS$3)</f>
        <v>608018000</v>
      </c>
      <c r="AT26" s="4">
        <f>_xll.BQL($A26,AT$3)</f>
        <v>727798499.02534103</v>
      </c>
      <c r="AU26" s="4">
        <f>_xll.BQL($A26,AU$3,$C$1,$D$1,$E$1,$F$1,"cols=4;rows=1")</f>
        <v>627312500</v>
      </c>
      <c r="AV26" s="4">
        <v>790687500</v>
      </c>
      <c r="AW26" s="4">
        <v>975428571.42857146</v>
      </c>
      <c r="AX26" s="4">
        <v>1181333333.3333333</v>
      </c>
      <c r="AY26" s="33">
        <f t="shared" si="9"/>
        <v>0.23505803175765574</v>
      </c>
      <c r="AZ26" s="39">
        <f t="shared" si="10"/>
        <v>2</v>
      </c>
      <c r="BA26" s="11">
        <f t="shared" ref="BA26:BA74" si="46">AS26/C26</f>
        <v>0.16785412583165393</v>
      </c>
      <c r="BB26" s="11">
        <f t="shared" ref="BB26:BB74" si="47">AT26/D26</f>
        <v>0.18406638822087532</v>
      </c>
      <c r="BC26" s="11">
        <f t="shared" ref="BC26:BC74" si="48">AU26/E26</f>
        <v>0.15596059419479147</v>
      </c>
      <c r="BD26" s="11">
        <f t="shared" ref="BD26:BD74" si="49">AV26/F26</f>
        <v>0.17119925912676745</v>
      </c>
      <c r="BE26" s="11">
        <f t="shared" ref="BE26:BE74" si="50">AW26/G26</f>
        <v>0.18406206960775187</v>
      </c>
      <c r="BF26" s="11">
        <f t="shared" ref="BF26:BF74" si="51">AX26/H26</f>
        <v>0.1921054628635856</v>
      </c>
      <c r="BG26" s="33">
        <f t="shared" si="17"/>
        <v>0.1824555971993683</v>
      </c>
      <c r="BH26" s="39">
        <f t="shared" si="18"/>
        <v>1</v>
      </c>
      <c r="BI26">
        <f>_xll.BQL($A26,BI$3)</f>
        <v>1.456329</v>
      </c>
      <c r="BJ26">
        <f>_xll.BQL($A26,BJ$3,$C$1,$D$1,$E$1,$F$1)</f>
        <v>1.7842479999999998</v>
      </c>
      <c r="BK26">
        <f>_xll.BQL($A26,BK$3,$C$1,$D$1,$E$1,$F$1,"cols=4;rows=1")</f>
        <v>1.6877272727272725</v>
      </c>
      <c r="BL26">
        <v>2.02</v>
      </c>
      <c r="BM26">
        <v>2.4361904761904762</v>
      </c>
      <c r="BN26">
        <v>3.1412500000000003</v>
      </c>
      <c r="BP26">
        <f>_xll.BQL($A26,BP$3)</f>
        <v>49.388834066089622</v>
      </c>
      <c r="BQ26">
        <f>_xll.BQL($A26,BQ$3,$C$1,$D$1,$E$1,$F$1)</f>
        <v>56.147269115317634</v>
      </c>
      <c r="BR26">
        <f>_xll.BQL($A26,BR$3,$C$1,$D$1,$E$1,$F$1,"cols=4;rows=1")</f>
        <v>15.889148175122005</v>
      </c>
      <c r="BS26">
        <v>19.687584163749005</v>
      </c>
      <c r="BT26">
        <v>20.603488920320604</v>
      </c>
      <c r="BU26">
        <v>28.941067240031284</v>
      </c>
      <c r="BV26" s="33">
        <f t="shared" ref="BV26:BV31" si="52">SUM(BS26:BU26)/300</f>
        <v>0.23077380108033632</v>
      </c>
      <c r="BW26" s="39">
        <f t="shared" si="20"/>
        <v>1</v>
      </c>
      <c r="BX26" s="4">
        <f>_xll.BQL($A26,BX$3)</f>
        <v>511900000</v>
      </c>
      <c r="BY26" s="4">
        <f>_xll.BQL($A26,BY$3,$C$1,$D$1,$E$1,$F$1)</f>
        <v>535000000</v>
      </c>
      <c r="BZ26" s="4">
        <f>_xll.BQL($A26,BZ$3,$C$1,$D$1,$E$1,$F$1,"cols=4;rows=1")</f>
        <v>573584639.87240601</v>
      </c>
      <c r="CA26" s="4">
        <v>876451055.202613</v>
      </c>
      <c r="CB26" s="4">
        <v>1074813344.3192599</v>
      </c>
      <c r="CC26" s="4">
        <v>1343597268.6821101</v>
      </c>
      <c r="CE26" s="13">
        <f>_xll.BQL($A26,CE$3)</f>
        <v>25.783258737263122</v>
      </c>
      <c r="CF26" s="13">
        <f>_xll.BQL($A26,CF$3)</f>
        <v>32.061032753302406</v>
      </c>
      <c r="CG26" s="13">
        <f>_xll.BQL($A26,CG$3,$C$1,$D$1,$E$1,$F$1,"cols=4;rows=1")</f>
        <v>23.198739038438628</v>
      </c>
      <c r="CH26" s="14">
        <v>23.431138458115075</v>
      </c>
      <c r="CI26" s="14">
        <v>22.851181849668762</v>
      </c>
      <c r="CJ26" s="14">
        <v>20.5</v>
      </c>
      <c r="CK26" s="33">
        <f>SUM(CH26:CJ26)/300</f>
        <v>0.22260773435927944</v>
      </c>
      <c r="CL26" s="39">
        <f t="shared" si="22"/>
        <v>1</v>
      </c>
      <c r="CM26" s="13">
        <f>_xll.BQL($A26,CM$3)</f>
        <v>-0.15546739399950421</v>
      </c>
      <c r="CN26" s="13">
        <f>_xll.BQL($A26,CN$3)</f>
        <v>0.11768205616373166</v>
      </c>
      <c r="CO26" s="13">
        <f>_xll.BQL($A26,CO$3,$C$1,$D$1,$E$1,$F$1,"cols=4;rows=1")</f>
        <v>-1.4530423595559172</v>
      </c>
      <c r="CP26" s="13">
        <v>-0.3896198830409357</v>
      </c>
      <c r="CQ26" s="13">
        <v>0.32357114982083979</v>
      </c>
      <c r="CR26" s="13">
        <v>1.0579370157105275</v>
      </c>
      <c r="CT26" s="13" t="str">
        <f>_xll.BQL($A26,CT$3)</f>
        <v>IG1</v>
      </c>
      <c r="CU26" s="13" t="str">
        <f>_xll.BQL($A26,CU$3)</f>
        <v>N.A.</v>
      </c>
      <c r="CW26" s="40">
        <f t="shared" si="23"/>
        <v>7</v>
      </c>
      <c r="CX26" s="43">
        <f t="shared" si="24"/>
        <v>2</v>
      </c>
    </row>
    <row r="27" spans="1:102" x14ac:dyDescent="0.25">
      <c r="A27" t="str">
        <f>Notations!I28</f>
        <v>DVA US Equity</v>
      </c>
      <c r="C27" s="4">
        <f>_xll.BQL($A27,C$3)</f>
        <v>12140147000</v>
      </c>
      <c r="D27" s="4">
        <f>_xll.BQL($A27,D$3)</f>
        <v>12666614000</v>
      </c>
      <c r="E27" s="4">
        <f>_xll.BQL($A27,E$3,$C$1,$D$1,$E$1,$F$1,"cols=4;rows=1")</f>
        <v>12761500000</v>
      </c>
      <c r="F27" s="4">
        <v>13288500000</v>
      </c>
      <c r="G27" s="4">
        <v>13759571428.571428</v>
      </c>
      <c r="H27" s="4">
        <v>14291500000</v>
      </c>
      <c r="J27" s="6">
        <f t="shared" si="41"/>
        <v>4.3365784615293279E-2</v>
      </c>
      <c r="K27" s="6">
        <f t="shared" si="42"/>
        <v>7.4910311469189583E-3</v>
      </c>
      <c r="L27" s="6">
        <f t="shared" si="43"/>
        <v>4.1296085883320899E-2</v>
      </c>
      <c r="M27" s="6">
        <f t="shared" si="44"/>
        <v>3.5449556275834571E-2</v>
      </c>
      <c r="N27" s="6">
        <f t="shared" si="45"/>
        <v>3.8658803741810965E-2</v>
      </c>
      <c r="O27" s="33">
        <f t="shared" si="5"/>
        <v>3.8468148633655476E-2</v>
      </c>
      <c r="P27" s="39">
        <f t="shared" si="6"/>
        <v>0</v>
      </c>
      <c r="Q27" s="4">
        <f>_xll.BQL($A27,Q$3)</f>
        <v>3820429999.9999995</v>
      </c>
      <c r="R27" s="4">
        <f>_xll.BQL($A27,R$3)</f>
        <v>4155095000.0000005</v>
      </c>
      <c r="S27" s="4">
        <f>_xll.BQL($A27,S$3,$C$1,$D$1,$E$1,$F$1,"cols=4;rows=1")</f>
        <v>4179378179.849966</v>
      </c>
      <c r="T27" s="4">
        <v>4385778307.1990824</v>
      </c>
      <c r="U27" s="4">
        <v>4568115760.4653683</v>
      </c>
      <c r="V27" s="4">
        <v>4872313759.5084019</v>
      </c>
      <c r="X27" s="7">
        <f>_xll.BQL($A27,X$3)</f>
        <v>31.469388303123509</v>
      </c>
      <c r="Y27" s="7">
        <f>_xll.BQL($A27,Y$3)</f>
        <v>32.803517972522101</v>
      </c>
      <c r="Z27" s="7">
        <f>_xll.BQL($A27,Z$3,$C$1,$D$1,$E$1,$F$1,"cols=4;rows=1")</f>
        <v>32.749897581396901</v>
      </c>
      <c r="AA27">
        <v>33.0043143108634</v>
      </c>
      <c r="AB27">
        <v>33.1995497401888</v>
      </c>
      <c r="AC27">
        <v>34.092388899054697</v>
      </c>
      <c r="AD27" s="35">
        <f t="shared" si="7"/>
        <v>33.432084316702294</v>
      </c>
      <c r="AE27" s="4">
        <f>_xll.BQL($A27,AE$3)</f>
        <v>3098154000</v>
      </c>
      <c r="AF27" s="4">
        <f>_xll.BQL($A27,AF$3)</f>
        <v>2735148000</v>
      </c>
      <c r="AG27" s="4">
        <f>_xll.BQL($A27,AG$3,$C$1,$D$1,$E$1,$F$1,"cols=4;rows=1")</f>
        <v>2659714285.7142901</v>
      </c>
      <c r="AH27" s="4">
        <v>2808285714.2857099</v>
      </c>
      <c r="AI27" s="4">
        <v>2907714285.7142901</v>
      </c>
      <c r="AJ27" s="4">
        <v>3008000000</v>
      </c>
      <c r="AL27" s="7">
        <f>_xll.BQL($A27,AL$3)</f>
        <v>25.519905154360981</v>
      </c>
      <c r="AM27" s="7">
        <f>_xll.BQL($A27,AM$3)</f>
        <v>21.593363467142836</v>
      </c>
      <c r="AN27" s="7">
        <f>_xll.BQL($A27,AN$3,$C$1,$D$1,$E$1,$F$1,"cols=4;rows=1")</f>
        <v>20.841705800370569</v>
      </c>
      <c r="AO27" s="7">
        <v>21.133203253081309</v>
      </c>
      <c r="AP27" s="7">
        <v>21.132302708763802</v>
      </c>
      <c r="AQ27" s="7">
        <v>21.047475772312215</v>
      </c>
      <c r="AR27" s="35">
        <f t="shared" si="8"/>
        <v>21.104327244719105</v>
      </c>
      <c r="AS27" s="4">
        <f>_xll.BQL($A27,AS$3)</f>
        <v>854165365.85365796</v>
      </c>
      <c r="AT27" s="4">
        <f>_xll.BQL($A27,AT$3)</f>
        <v>885361414.07867503</v>
      </c>
      <c r="AU27" s="4">
        <f>_xll.BQL($A27,AU$3,$C$1,$D$1,$E$1,$F$1,"cols=4;rows=1")</f>
        <v>1006666666.6666666</v>
      </c>
      <c r="AV27" s="4">
        <v>1066000000</v>
      </c>
      <c r="AW27" s="4">
        <v>1135666666.6666667</v>
      </c>
      <c r="AX27" s="4">
        <v>1114000000</v>
      </c>
      <c r="AY27" s="33">
        <f t="shared" si="9"/>
        <v>3.5071791708799073E-2</v>
      </c>
      <c r="AZ27" s="39">
        <f t="shared" si="10"/>
        <v>0</v>
      </c>
      <c r="BA27" s="11">
        <f t="shared" si="46"/>
        <v>7.0358733370663298E-2</v>
      </c>
      <c r="BB27" s="11">
        <f t="shared" si="47"/>
        <v>6.9897244368437778E-2</v>
      </c>
      <c r="BC27" s="11">
        <f t="shared" si="48"/>
        <v>7.8883098904256294E-2</v>
      </c>
      <c r="BD27" s="11">
        <f t="shared" si="49"/>
        <v>8.021973887195695E-2</v>
      </c>
      <c r="BE27" s="11">
        <f t="shared" si="50"/>
        <v>8.2536485424864428E-2</v>
      </c>
      <c r="BF27" s="11">
        <f t="shared" si="51"/>
        <v>7.7948430885491374E-2</v>
      </c>
      <c r="BG27" s="33">
        <f t="shared" si="17"/>
        <v>8.0234885060770922E-2</v>
      </c>
      <c r="BH27" s="39">
        <f t="shared" si="18"/>
        <v>0</v>
      </c>
      <c r="BI27">
        <f>_xll.BQL($A27,BI$3)</f>
        <v>9.1652979999999999</v>
      </c>
      <c r="BJ27">
        <f>_xll.BQL($A27,BJ$3,$C$1,$D$1,$E$1,$F$1)</f>
        <v>9.8909689999999983</v>
      </c>
      <c r="BK27">
        <f>_xll.BQL($A27,BK$3,$C$1,$D$1,$E$1,$F$1,"cols=4;rows=1")</f>
        <v>9.7349999999999994</v>
      </c>
      <c r="BL27">
        <v>11.33625</v>
      </c>
      <c r="BM27">
        <v>13.495714285714284</v>
      </c>
      <c r="BN27">
        <v>14.326666666666668</v>
      </c>
      <c r="BP27">
        <f>_xll.BQL($A27,BP$3)</f>
        <v>38.932355103494807</v>
      </c>
      <c r="BQ27">
        <f>_xll.BQL($A27,BQ$3,$C$1,$D$1,$E$1,$F$1)</f>
        <v>32.837343916303205</v>
      </c>
      <c r="BR27">
        <f>_xll.BQL($A27,BR$3,$C$1,$D$1,$E$1,$F$1,"cols=4;rows=1")</f>
        <v>6.2158589933464192</v>
      </c>
      <c r="BS27">
        <v>16.448382126348232</v>
      </c>
      <c r="BT27">
        <v>19.049194272482385</v>
      </c>
      <c r="BU27">
        <v>6.1571574750361915</v>
      </c>
      <c r="BV27" s="33">
        <f t="shared" si="52"/>
        <v>0.13884911291288937</v>
      </c>
      <c r="BW27" s="39">
        <f t="shared" si="20"/>
        <v>1</v>
      </c>
      <c r="BX27" s="4">
        <f>_xll.BQL($A27,BX$3)</f>
        <v>1491045999.9999998</v>
      </c>
      <c r="BY27" s="4">
        <f>_xll.BQL($A27,BY$3,$C$1,$D$1,$E$1,$F$1)</f>
        <v>1415856000</v>
      </c>
      <c r="BZ27" s="4">
        <f>_xll.BQL($A27,BZ$3,$C$1,$D$1,$E$1,$F$1,"cols=4;rows=1")</f>
        <v>1126191864.95718</v>
      </c>
      <c r="CA27" s="4">
        <v>1210618658.3419299</v>
      </c>
      <c r="CB27" s="4">
        <v>1253020714.9398501</v>
      </c>
      <c r="CC27" s="4" t="e">
        <v>#N/A</v>
      </c>
      <c r="CE27" s="13">
        <f>_xll.BQL($A27,CE$3)</f>
        <v>78.20922935293197</v>
      </c>
      <c r="CF27" s="13">
        <f>_xll.BQL($A27,CF$3)</f>
        <v>104.37854211698479</v>
      </c>
      <c r="CG27" s="13">
        <f>_xll.BQL($A27,CG$3,$C$1,$D$1,$E$1,$F$1,"cols=4;rows=1")</f>
        <v>37.423603628350158</v>
      </c>
      <c r="CH27" s="14">
        <v>40.844240081955903</v>
      </c>
      <c r="CI27" s="14">
        <v>47.59774924919693</v>
      </c>
      <c r="CJ27" s="14">
        <v>54.743039485357059</v>
      </c>
      <c r="CK27" s="33">
        <f>SUM(CH27:CJ27)/300</f>
        <v>0.47728342938836626</v>
      </c>
      <c r="CL27" s="39">
        <f t="shared" si="22"/>
        <v>2</v>
      </c>
      <c r="CM27" s="13">
        <f>_xll.BQL($A27,CM$3)</f>
        <v>3.6917335238966622</v>
      </c>
      <c r="CN27" s="13">
        <f>_xll.BQL($A27,CN$3)</f>
        <v>4.1752701531729484</v>
      </c>
      <c r="CO27" s="13">
        <f>_xll.BQL($A27,CO$3,$C$1,$D$1,$E$1,$F$1,"cols=4;rows=1")</f>
        <v>3.3819422064668543</v>
      </c>
      <c r="CP27" s="13">
        <v>3.1782141282599152</v>
      </c>
      <c r="CQ27" s="13">
        <v>3.0554354590416239</v>
      </c>
      <c r="CR27" s="13">
        <v>2.3853058510638299</v>
      </c>
      <c r="CT27" s="13" t="str">
        <f>_xll.BQL($A27,CT$3)</f>
        <v>IG5</v>
      </c>
      <c r="CU27" s="13" t="str">
        <f>_xll.BQL($A27,CU$3)</f>
        <v>BB</v>
      </c>
      <c r="CW27" s="40">
        <f t="shared" si="23"/>
        <v>3</v>
      </c>
      <c r="CX27" s="43">
        <f t="shared" si="24"/>
        <v>1</v>
      </c>
    </row>
    <row r="28" spans="1:102" x14ac:dyDescent="0.25">
      <c r="A28" t="str">
        <f>Notations!I29</f>
        <v>BIO US Equity</v>
      </c>
      <c r="C28" s="4">
        <f>_xll.BQL($A28,C$3)</f>
        <v>2671262000</v>
      </c>
      <c r="D28" s="4">
        <f>_xll.BQL($A28,D$3)</f>
        <v>2580209000</v>
      </c>
      <c r="E28" s="4">
        <f>_xll.BQL($A28,E$3,$C$1,$D$1,$E$1,$F$1,"cols=4;rows=1")</f>
        <v>2580125000</v>
      </c>
      <c r="F28" s="4">
        <v>2654250000</v>
      </c>
      <c r="G28" s="4">
        <v>2774666666.6666665</v>
      </c>
      <c r="H28" s="4">
        <v>2915666666.6666665</v>
      </c>
      <c r="J28" s="6">
        <f>D28/C28-1</f>
        <v>-3.4086136066024175E-2</v>
      </c>
      <c r="K28" s="6">
        <f>E28/D28-1</f>
        <v>-3.2555502286868432E-5</v>
      </c>
      <c r="L28" s="6">
        <f>F28/E28-1</f>
        <v>2.8729228235066184E-2</v>
      </c>
      <c r="M28" s="6">
        <f>G28/F28-1</f>
        <v>4.5367492386424235E-2</v>
      </c>
      <c r="N28" s="6">
        <f>H28/G28-1</f>
        <v>5.0816914944738167E-2</v>
      </c>
      <c r="O28" s="33">
        <f>SUM(L28:N28)/3</f>
        <v>4.1637878522076198E-2</v>
      </c>
      <c r="P28" s="39">
        <f>IF(O28&lt;$P$3,-2,IF(O28&lt;$P$2,0,IF(O28&lt;$P$1,1,2)))</f>
        <v>0</v>
      </c>
      <c r="Q28" s="4">
        <f>_xll.BQL($A28,Q$3)</f>
        <v>1423087000</v>
      </c>
      <c r="R28" s="4">
        <f>_xll.BQL($A28,R$3)</f>
        <v>1405178000</v>
      </c>
      <c r="S28" s="4">
        <f>_xll.BQL($A28,S$3,$C$1,$D$1,$E$1,$F$1,"cols=4;rows=1")</f>
        <v>1425428097.6129999</v>
      </c>
      <c r="T28" s="4">
        <v>1469842260.0779998</v>
      </c>
      <c r="U28" s="4">
        <v>1544341973.983335</v>
      </c>
      <c r="V28" s="4">
        <v>1636376842.4018772</v>
      </c>
      <c r="X28" s="7">
        <f>_xll.BQL($A28,X$3)</f>
        <v>53.273958151615226</v>
      </c>
      <c r="Y28" s="7">
        <f>_xll.BQL($A28,Y$3)</f>
        <v>54.459851895718522</v>
      </c>
      <c r="Z28" s="7">
        <f>_xll.BQL($A28,Z$3,$C$1,$D$1,$E$1,$F$1,"cols=4;rows=1")</f>
        <v>55.246474399999997</v>
      </c>
      <c r="AA28">
        <v>55.376933600000001</v>
      </c>
      <c r="AB28">
        <v>55.658648749999998</v>
      </c>
      <c r="AC28">
        <v>56.123591256495097</v>
      </c>
      <c r="AD28" s="35">
        <f>SUM(AA28:AC28)/3</f>
        <v>55.719724535498365</v>
      </c>
      <c r="AE28" s="4">
        <f>_xll.BQL($A28,AE$3)</f>
        <v>561985000</v>
      </c>
      <c r="AF28" s="4">
        <f>_xll.BQL($A28,AF$3)</f>
        <v>540824000</v>
      </c>
      <c r="AG28" s="4">
        <f>_xll.BQL($A28,AG$3,$C$1,$D$1,$E$1,$F$1,"cols=4;rows=1")</f>
        <v>471000000</v>
      </c>
      <c r="AH28" s="4">
        <v>513142857.14285702</v>
      </c>
      <c r="AI28" s="4">
        <v>563200000</v>
      </c>
      <c r="AJ28" s="4">
        <v>625000000</v>
      </c>
      <c r="AL28" s="7">
        <f>_xll.BQL($A28,AL$3)</f>
        <v>21.03818345036915</v>
      </c>
      <c r="AM28" s="7">
        <f>_xll.BQL($A28,AM$3)</f>
        <v>20.960472581872242</v>
      </c>
      <c r="AN28" s="7">
        <f>_xll.BQL($A28,AN$3,$C$1,$D$1,$E$1,$F$1,"cols=4;rows=1")</f>
        <v>18.254929509229203</v>
      </c>
      <c r="AO28" s="7">
        <v>19.332875846015146</v>
      </c>
      <c r="AP28" s="7">
        <v>20.297933685728015</v>
      </c>
      <c r="AQ28" s="7">
        <v>21.435920887161313</v>
      </c>
      <c r="AR28" s="35">
        <f>SUM(AO28:AQ28)/3</f>
        <v>20.355576806301489</v>
      </c>
      <c r="AS28" s="4">
        <f>_xll.BQL($A28,AS$3)</f>
        <v>327195064.60621899</v>
      </c>
      <c r="AT28" s="4">
        <f>_xll.BQL($A28,AT$3)</f>
        <v>282190735.89079702</v>
      </c>
      <c r="AU28" s="4">
        <f>_xll.BQL($A28,AU$3,$C$1,$D$1,$E$1,$F$1,"cols=4;rows=1")</f>
        <v>-177000000</v>
      </c>
      <c r="AV28" s="4">
        <v>294666666.66666669</v>
      </c>
      <c r="AW28" s="4">
        <v>335333333.33333331</v>
      </c>
      <c r="AX28" s="4">
        <v>367000000</v>
      </c>
      <c r="AY28" s="33">
        <f>((AV28/AU28-1)+(AW28/AV28-1)+(AX28/AW28-1))/3</f>
        <v>-0.81078032603971684</v>
      </c>
      <c r="AZ28" s="39">
        <f>IF(AY28&lt;AZ$3,-2,IF(AY28&lt;AZ$2,0,IF(AY28&lt;AZ$1,1,2)))</f>
        <v>-2</v>
      </c>
      <c r="BA28" s="11">
        <f t="shared" ref="BA28:BF28" si="53">AS28/C28</f>
        <v>0.12248707337813325</v>
      </c>
      <c r="BB28" s="11">
        <f t="shared" si="53"/>
        <v>0.10936739461446612</v>
      </c>
      <c r="BC28" s="11">
        <f t="shared" si="53"/>
        <v>-6.8601327455065156E-2</v>
      </c>
      <c r="BD28" s="11">
        <f t="shared" si="53"/>
        <v>0.11101692254560297</v>
      </c>
      <c r="BE28" s="11">
        <f t="shared" si="53"/>
        <v>0.12085535800096107</v>
      </c>
      <c r="BF28" s="11">
        <f t="shared" si="53"/>
        <v>0.12587172744941125</v>
      </c>
      <c r="BG28" s="33">
        <f>SUM(BD28:BF28)/3</f>
        <v>0.11924800266532509</v>
      </c>
      <c r="BH28" s="39">
        <f>IF(BG28&lt;BH$3,-2,IF(BG28&lt;BH$2,0,IF(BG28&lt;BH$1,1,2)))</f>
        <v>0</v>
      </c>
      <c r="BI28">
        <f>_xll.BQL($A28,BI$3)</f>
        <v>11.201297</v>
      </c>
      <c r="BJ28">
        <f>_xll.BQL($A28,BJ$3,$C$1,$D$1,$E$1,$F$1)</f>
        <v>9.9099529999999998</v>
      </c>
      <c r="BK28">
        <f>_xll.BQL($A28,BK$3,$C$1,$D$1,$E$1,$F$1,"cols=4;rows=1")</f>
        <v>10.10125</v>
      </c>
      <c r="BL28">
        <v>11.487142857142857</v>
      </c>
      <c r="BM28">
        <v>13.040000000000001</v>
      </c>
      <c r="BN28">
        <v>15.120000000000001</v>
      </c>
      <c r="BP28">
        <f>_xll.BQL($A28,BP$3)</f>
        <v>-19.286510518560153</v>
      </c>
      <c r="BQ28">
        <f>_xll.BQL($A28,BQ$3,$C$1,$D$1,$E$1,$F$1)</f>
        <v>-21.107554875090617</v>
      </c>
      <c r="BR28">
        <f>_xll.BQL($A28,BR$3,$C$1,$D$1,$E$1,$F$1,"cols=4;rows=1")</f>
        <v>-9.8207109408847924</v>
      </c>
      <c r="BS28">
        <v>13.720013435395186</v>
      </c>
      <c r="BT28">
        <v>13.51821912697427</v>
      </c>
      <c r="BU28">
        <v>15.950920245398772</v>
      </c>
      <c r="BV28" s="33">
        <f>SUM(BS28:BU28)/300</f>
        <v>0.14396384269256074</v>
      </c>
      <c r="BW28" s="39">
        <f>IF(BV28&lt;BW$3,-2,IF(BV28&lt;BW$2,0,IF(BV28&lt;BW$1,1,2)))</f>
        <v>1</v>
      </c>
      <c r="BX28" s="4">
        <f>_xll.BQL($A28,BX$3)</f>
        <v>218262999.99999997</v>
      </c>
      <c r="BY28" s="4">
        <f>_xll.BQL($A28,BY$3,$C$1,$D$1,$E$1,$F$1)</f>
        <v>247164000</v>
      </c>
      <c r="BZ28" s="4">
        <f>_xll.BQL($A28,BZ$3,$C$1,$D$1,$E$1,$F$1,"cols=4;rows=1")</f>
        <v>306533340.074485</v>
      </c>
      <c r="CA28" s="4">
        <v>319960214.47650403</v>
      </c>
      <c r="CB28" s="4">
        <v>337639324.08968598</v>
      </c>
      <c r="CC28" s="4">
        <v>391222280.90156001</v>
      </c>
      <c r="CE28" s="13">
        <f>_xll.BQL($A28,CE$3)</f>
        <v>-6.9438944541640417</v>
      </c>
      <c r="CF28" s="13">
        <f>_xll.BQL($A28,CF$3)</f>
        <v>-9.7923441798529787</v>
      </c>
      <c r="CG28" s="13">
        <f>_xll.BQL($A28,CG$3,$C$1,$D$1,$E$1,$F$1,"cols=4;rows=1")</f>
        <v>2.6</v>
      </c>
      <c r="CH28" s="14">
        <v>3</v>
      </c>
      <c r="CI28" s="14">
        <v>3.3000000000000003</v>
      </c>
      <c r="CJ28" s="14">
        <v>3.5000000000000004</v>
      </c>
      <c r="CK28" s="33">
        <f>SUM(CH28:CJ28)/300</f>
        <v>3.266666666666667E-2</v>
      </c>
      <c r="CL28" s="39">
        <f>IF(CK28&lt;CL$3,-2,IF(CK28&lt;CL$2,0,IF(CK28&lt;CL$1,1,2)))</f>
        <v>0</v>
      </c>
      <c r="CM28" s="13">
        <f>_xll.BQL($A28,CM$3)</f>
        <v>-0.36875977890534761</v>
      </c>
      <c r="CN28" s="13">
        <f>_xll.BQL($A28,CN$3)</f>
        <v>-0.44634885979995659</v>
      </c>
      <c r="CO28" s="13">
        <f>_xll.BQL($A28,CO$3,$C$1,$D$1,$E$1,$F$1,"cols=4;rows=1")</f>
        <v>-1.0254777070063694</v>
      </c>
      <c r="CP28" s="13">
        <v>-1.4752227171492209</v>
      </c>
      <c r="CQ28" s="13">
        <v>-1.8803267045454546</v>
      </c>
      <c r="CR28" s="13" t="e">
        <v>#N/A</v>
      </c>
      <c r="CT28" s="13" t="str">
        <f>_xll.BQL($A28,CT$3)</f>
        <v>IG1</v>
      </c>
      <c r="CU28" s="13" t="str">
        <f>_xll.BQL($A28,CU$3)</f>
        <v>BBB</v>
      </c>
      <c r="CW28" s="40">
        <f>CL28+BW28+BH28+AZ28+P28</f>
        <v>-1</v>
      </c>
      <c r="CX28" s="43">
        <f>IF(CW28&lt;CX$3,-2,IF(CW28&lt;CX$2,0,IF(CW28&lt;CX$1,1,2)))</f>
        <v>-2</v>
      </c>
    </row>
    <row r="29" spans="1:102" x14ac:dyDescent="0.25">
      <c r="A29" t="str">
        <f>Notations!I30</f>
        <v>BMY US Equity</v>
      </c>
      <c r="C29" s="4">
        <f>_xll.BQL($A29,C$3)</f>
        <v>45006000000</v>
      </c>
      <c r="D29" s="4">
        <f>_xll.BQL($A29,D$3)</f>
        <v>47435000000</v>
      </c>
      <c r="E29" s="4">
        <f>_xll.BQL($A29,E$3,$C$1,$D$1,$E$1,$F$1,"cols=4;rows=1")</f>
        <v>47447269230.769234</v>
      </c>
      <c r="F29" s="4">
        <v>46214772727.272728</v>
      </c>
      <c r="G29" s="4">
        <v>43536080000</v>
      </c>
      <c r="H29" s="4">
        <v>43487111111.111115</v>
      </c>
      <c r="J29" s="6">
        <f t="shared" si="41"/>
        <v>5.3970581700217846E-2</v>
      </c>
      <c r="K29" s="6">
        <f t="shared" si="42"/>
        <v>2.5865354209408942E-4</v>
      </c>
      <c r="L29" s="6">
        <f t="shared" si="43"/>
        <v>-2.5976131471381669E-2</v>
      </c>
      <c r="M29" s="6">
        <f t="shared" si="44"/>
        <v>-5.7961828419680894E-2</v>
      </c>
      <c r="N29" s="6">
        <f t="shared" si="45"/>
        <v>-1.1247886554986986E-3</v>
      </c>
      <c r="O29" s="33">
        <f t="shared" si="5"/>
        <v>-2.835424951552042E-2</v>
      </c>
      <c r="P29" s="39">
        <f t="shared" si="6"/>
        <v>-2</v>
      </c>
      <c r="Q29" s="4">
        <f>_xll.BQL($A29,Q$3)</f>
        <v>34488000000</v>
      </c>
      <c r="R29" s="4">
        <f>_xll.BQL($A29,R$3)</f>
        <v>35672000000</v>
      </c>
      <c r="S29" s="4">
        <f>_xll.BQL($A29,S$3,$C$1,$D$1,$E$1,$F$1,"cols=4;rows=1")</f>
        <v>35712711527.650696</v>
      </c>
      <c r="T29" s="4">
        <v>34473752019.064835</v>
      </c>
      <c r="U29" s="4">
        <v>32474619183.716888</v>
      </c>
      <c r="V29" s="4">
        <v>32669166019.125362</v>
      </c>
      <c r="X29" s="7">
        <f>_xll.BQL($A29,X$3)</f>
        <v>76.629782695640586</v>
      </c>
      <c r="Y29" s="7">
        <f>_xll.BQL($A29,Y$3)</f>
        <v>75.201855170232946</v>
      </c>
      <c r="Z29" s="7">
        <f>_xll.BQL($A29,Z$3,$C$1,$D$1,$E$1,$F$1,"cols=4;rows=1")</f>
        <v>75.2682127056772</v>
      </c>
      <c r="AA29">
        <v>74.594658773948396</v>
      </c>
      <c r="AB29">
        <v>74.592428127927207</v>
      </c>
      <c r="AC29">
        <v>75.123789979183698</v>
      </c>
      <c r="AD29" s="35">
        <f t="shared" si="7"/>
        <v>74.770292293686438</v>
      </c>
      <c r="AE29" s="4">
        <f>_xll.BQL($A29,AE$3)</f>
        <v>19010000000</v>
      </c>
      <c r="AF29" s="4">
        <f>_xll.BQL($A29,AF$3)</f>
        <v>20234000000</v>
      </c>
      <c r="AG29" s="4">
        <f>_xll.BQL($A29,AG$3,$C$1,$D$1,$E$1,$F$1,"cols=4;rows=1")</f>
        <v>10468384615.3846</v>
      </c>
      <c r="AH29" s="4">
        <v>20391294117.647099</v>
      </c>
      <c r="AI29" s="4">
        <v>18198562500</v>
      </c>
      <c r="AJ29" s="4">
        <v>18794200000</v>
      </c>
      <c r="AL29" s="7">
        <f>_xll.BQL($A29,AL$3)</f>
        <v>42.238812602764078</v>
      </c>
      <c r="AM29" s="7">
        <f>_xll.BQL($A29,AM$3)</f>
        <v>42.656266469906186</v>
      </c>
      <c r="AN29" s="7">
        <f>_xll.BQL($A29,AN$3,$C$1,$D$1,$E$1,$F$1,"cols=4;rows=1")</f>
        <v>22.063197282165024</v>
      </c>
      <c r="AO29" s="7">
        <v>44.12289169522105</v>
      </c>
      <c r="AP29" s="7">
        <v>41.801104968568602</v>
      </c>
      <c r="AQ29" s="7">
        <v>43.217862763935159</v>
      </c>
      <c r="AR29" s="35">
        <f t="shared" si="8"/>
        <v>43.047286475908265</v>
      </c>
      <c r="AS29" s="4">
        <f>_xll.BQL($A29,AS$3)</f>
        <v>9477067701.6619396</v>
      </c>
      <c r="AT29" s="4">
        <f>_xll.BQL($A29,AT$3)</f>
        <v>8430080442.0730295</v>
      </c>
      <c r="AU29" s="4">
        <f>_xll.BQL($A29,AU$3,$C$1,$D$1,$E$1,$F$1,"cols=4;rows=1")</f>
        <v>-7739833333.333333</v>
      </c>
      <c r="AV29" s="4">
        <v>8677785714.2857151</v>
      </c>
      <c r="AW29" s="4">
        <v>8571500000</v>
      </c>
      <c r="AX29" s="4">
        <v>9340307692.3076916</v>
      </c>
      <c r="AY29" s="33">
        <f t="shared" si="9"/>
        <v>-0.6812465422628019</v>
      </c>
      <c r="AZ29" s="39">
        <f t="shared" si="10"/>
        <v>-2</v>
      </c>
      <c r="BA29" s="11">
        <f t="shared" si="46"/>
        <v>0.21057342802430654</v>
      </c>
      <c r="BB29" s="11">
        <f t="shared" si="47"/>
        <v>0.17771857156262316</v>
      </c>
      <c r="BC29" s="11">
        <f t="shared" si="48"/>
        <v>-0.16312494815432083</v>
      </c>
      <c r="BD29" s="11">
        <f t="shared" si="49"/>
        <v>0.18777081877035159</v>
      </c>
      <c r="BE29" s="11">
        <f t="shared" si="50"/>
        <v>0.19688267754010008</v>
      </c>
      <c r="BF29" s="11">
        <f t="shared" si="51"/>
        <v>0.21478335657760464</v>
      </c>
      <c r="BG29" s="33">
        <f t="shared" si="17"/>
        <v>0.19981228429601874</v>
      </c>
      <c r="BH29" s="39">
        <f t="shared" si="18"/>
        <v>1</v>
      </c>
      <c r="BI29">
        <f>_xll.BQL($A29,BI$3)</f>
        <v>4.5587809999999998</v>
      </c>
      <c r="BJ29">
        <f>_xll.BQL($A29,BJ$3,$C$1,$D$1,$E$1,$F$1)</f>
        <v>4.1579639999999998</v>
      </c>
      <c r="BK29">
        <f>_xll.BQL($A29,BK$3,$C$1,$D$1,$E$1,$F$1,"cols=4;rows=1")</f>
        <v>0.92249999999999999</v>
      </c>
      <c r="BL29">
        <v>6.9196153846153869</v>
      </c>
      <c r="BM29">
        <v>6.2029166666666669</v>
      </c>
      <c r="BN29">
        <v>6.2061111111111105</v>
      </c>
      <c r="BP29">
        <f>_xll.BQL($A29,BP$3)</f>
        <v>12.345320613559611</v>
      </c>
      <c r="BQ29">
        <f>_xll.BQL($A29,BQ$3,$C$1,$D$1,$E$1,$F$1)</f>
        <v>-3.0156153675163813</v>
      </c>
      <c r="BR29">
        <f>_xll.BQL($A29,BR$3,$C$1,$D$1,$E$1,$F$1,"cols=4;rows=1")</f>
        <v>-79.76432734978934</v>
      </c>
      <c r="BS29">
        <v>650.09380863039428</v>
      </c>
      <c r="BT29">
        <v>-10.357493561595639</v>
      </c>
      <c r="BU29">
        <v>5.1499070777622537E-2</v>
      </c>
      <c r="BV29" s="33">
        <f t="shared" si="52"/>
        <v>2.1326260471319207</v>
      </c>
      <c r="BW29" s="39">
        <f t="shared" si="20"/>
        <v>2</v>
      </c>
      <c r="BX29" s="4">
        <f>_xll.BQL($A29,BX$3)</f>
        <v>12651000000</v>
      </c>
      <c r="BY29" s="4">
        <f>_xll.BQL($A29,BY$3,$C$1,$D$1,$E$1,$F$1)</f>
        <v>13803000000</v>
      </c>
      <c r="BZ29" s="4">
        <f>_xll.BQL($A29,BZ$3,$C$1,$D$1,$E$1,$F$1,"cols=4;rows=1")</f>
        <v>12489594353.060699</v>
      </c>
      <c r="CA29" s="4">
        <v>13328351034.9533</v>
      </c>
      <c r="CB29" s="4">
        <v>12279445238.3025</v>
      </c>
      <c r="CC29" s="4">
        <v>11250680510.7395</v>
      </c>
      <c r="CE29" s="13">
        <f>_xll.BQL($A29,CE$3)</f>
        <v>26.532872658742622</v>
      </c>
      <c r="CF29" s="13">
        <f>_xll.BQL($A29,CF$3)</f>
        <v>-31.460771564802776</v>
      </c>
      <c r="CG29" s="13">
        <f>_xll.BQL($A29,CG$3,$C$1,$D$1,$E$1,$F$1,"cols=4;rows=1")</f>
        <v>-7.4590010350701235</v>
      </c>
      <c r="CH29" s="14">
        <v>44.755224225288345</v>
      </c>
      <c r="CI29" s="14">
        <v>34.222767773659712</v>
      </c>
      <c r="CJ29" s="14">
        <v>27.033284709283706</v>
      </c>
      <c r="CK29" s="33">
        <f t="shared" ref="CK29:CK31" si="54">SUM(CH29:CJ29)/300</f>
        <v>0.35337092236077255</v>
      </c>
      <c r="CL29" s="39">
        <f t="shared" si="22"/>
        <v>2</v>
      </c>
      <c r="CM29" s="13">
        <f>_xll.BQL($A29,CM$3)</f>
        <v>1.6612866036430713</v>
      </c>
      <c r="CN29" s="13">
        <f>_xll.BQL($A29,CN$3)</f>
        <v>12.207327463788696</v>
      </c>
      <c r="CO29" s="13">
        <f>_xll.BQL($A29,CO$3,$C$1,$D$1,$E$1,$F$1,"cols=4;rows=1")</f>
        <v>3.4912604461576104</v>
      </c>
      <c r="CP29" s="13">
        <v>1.4409543066466997</v>
      </c>
      <c r="CQ29" s="13">
        <v>1.3176019555644298</v>
      </c>
      <c r="CR29" s="13">
        <v>1.1652850347447616</v>
      </c>
      <c r="CT29" s="13" t="str">
        <f>_xll.BQL($A29,CT$3)</f>
        <v>IG2</v>
      </c>
      <c r="CU29" s="13" t="str">
        <f>_xll.BQL($A29,CU$3)</f>
        <v>A</v>
      </c>
      <c r="CW29" s="40">
        <f t="shared" si="23"/>
        <v>1</v>
      </c>
      <c r="CX29" s="43">
        <f t="shared" si="24"/>
        <v>0</v>
      </c>
    </row>
    <row r="30" spans="1:102" x14ac:dyDescent="0.25">
      <c r="A30" t="str">
        <f>Notations!I31</f>
        <v>HCA US Equity</v>
      </c>
      <c r="C30" s="4">
        <f>_xll.BQL($A30,C$3)</f>
        <v>70603000000</v>
      </c>
      <c r="D30" s="4">
        <f>_xll.BQL($A30,D$3)</f>
        <v>70603000000</v>
      </c>
      <c r="E30" s="4">
        <f>_xll.BQL($A30,E$3,$C$1,$D$1,$E$1,$F$1,"cols=4;rows=1")</f>
        <v>74602333333.333328</v>
      </c>
      <c r="F30" s="4">
        <v>78477200000</v>
      </c>
      <c r="G30" s="4">
        <v>82705636363.636368</v>
      </c>
      <c r="H30" s="4">
        <v>90301500000</v>
      </c>
      <c r="J30" s="6">
        <f t="shared" si="41"/>
        <v>0</v>
      </c>
      <c r="K30" s="6">
        <f t="shared" si="42"/>
        <v>5.6645373898181806E-2</v>
      </c>
      <c r="L30" s="6">
        <f t="shared" si="43"/>
        <v>5.1940287837288546E-2</v>
      </c>
      <c r="M30" s="6">
        <f t="shared" si="44"/>
        <v>5.3881080920781699E-2</v>
      </c>
      <c r="N30" s="6">
        <f t="shared" si="45"/>
        <v>9.1842152123302601E-2</v>
      </c>
      <c r="O30" s="33">
        <f t="shared" si="5"/>
        <v>6.5887840293790953E-2</v>
      </c>
      <c r="P30" s="39">
        <f t="shared" si="6"/>
        <v>1</v>
      </c>
      <c r="Q30" s="4" t="str">
        <f>_xll.BQL($A30,Q$3)</f>
        <v>#N/A</v>
      </c>
      <c r="R30" s="4" t="str">
        <f>_xll.BQL($A30,R$3)</f>
        <v>#N/A</v>
      </c>
      <c r="S30" s="4">
        <f>_xll.BQL($A30,S$3,$C$1,$D$1,$E$1,$F$1,"cols=4;rows=1")</f>
        <v>29281415833.333321</v>
      </c>
      <c r="T30" s="4">
        <v>30409915000</v>
      </c>
      <c r="U30" s="4">
        <v>32255198181.818192</v>
      </c>
      <c r="V30" s="4">
        <v>35217585000</v>
      </c>
      <c r="X30" s="7" t="str">
        <f>_xll.BQL($A30,X$3)</f>
        <v>#N/A</v>
      </c>
      <c r="Y30" s="7" t="str">
        <f>_xll.BQL($A30,Y$3)</f>
        <v>#N/A</v>
      </c>
      <c r="Z30" s="7">
        <f>_xll.BQL($A30,Z$3,$C$1,$D$1,$E$1,$F$1,"cols=4;rows=1")</f>
        <v>39.25</v>
      </c>
      <c r="AA30">
        <v>38.75</v>
      </c>
      <c r="AB30">
        <v>39</v>
      </c>
      <c r="AC30">
        <v>39</v>
      </c>
      <c r="AD30" s="35">
        <f t="shared" si="7"/>
        <v>38.916666666666664</v>
      </c>
      <c r="AE30" s="4">
        <f>_xll.BQL($A30,AE$3)</f>
        <v>13859000000</v>
      </c>
      <c r="AF30" s="4">
        <f>_xll.BQL($A30,AF$3)</f>
        <v>13859000000</v>
      </c>
      <c r="AG30" s="4">
        <f>_xll.BQL($A30,AG$3,$C$1,$D$1,$E$1,$F$1,"cols=4;rows=1")</f>
        <v>14707272727.272699</v>
      </c>
      <c r="AH30" s="4">
        <v>15474450000</v>
      </c>
      <c r="AI30" s="4">
        <v>16320555555.555599</v>
      </c>
      <c r="AJ30" s="4">
        <v>17252333333.333302</v>
      </c>
      <c r="AL30" s="7">
        <f>_xll.BQL($A30,AL$3)</f>
        <v>19.62947750095605</v>
      </c>
      <c r="AM30" s="7">
        <f>_xll.BQL($A30,AM$3)</f>
        <v>19.62947750095605</v>
      </c>
      <c r="AN30" s="7">
        <f>_xll.BQL($A30,AN$3,$C$1,$D$1,$E$1,$F$1,"cols=4;rows=1")</f>
        <v>19.714226177830945</v>
      </c>
      <c r="AO30" s="7">
        <v>19.718402287543388</v>
      </c>
      <c r="AP30" s="7">
        <v>19.733305096400109</v>
      </c>
      <c r="AQ30" s="7">
        <v>19.105256649483454</v>
      </c>
      <c r="AR30" s="35">
        <f t="shared" si="8"/>
        <v>19.518988011142316</v>
      </c>
      <c r="AS30" s="4">
        <f>_xll.BQL($A30,AS$3)</f>
        <v>5749000000</v>
      </c>
      <c r="AT30" s="4">
        <f>_xll.BQL($A30,AT$3)</f>
        <v>5749000000</v>
      </c>
      <c r="AU30" s="4">
        <f>_xll.BQL($A30,AU$3,$C$1,$D$1,$E$1,$F$1,"cols=4;rows=1")</f>
        <v>6111818181.818182</v>
      </c>
      <c r="AV30" s="4">
        <v>6483909090.909091</v>
      </c>
      <c r="AW30" s="4">
        <v>6873500000</v>
      </c>
      <c r="AX30" s="4">
        <v>7175500000</v>
      </c>
      <c r="AY30" s="33">
        <f t="shared" si="9"/>
        <v>5.496774168255366E-2</v>
      </c>
      <c r="AZ30" s="39">
        <f t="shared" si="10"/>
        <v>0</v>
      </c>
      <c r="BA30" s="11">
        <f t="shared" si="46"/>
        <v>8.1427134824299252E-2</v>
      </c>
      <c r="BB30" s="11">
        <f t="shared" si="47"/>
        <v>8.1427134824299252E-2</v>
      </c>
      <c r="BC30" s="11">
        <f t="shared" si="48"/>
        <v>8.1925295211742924E-2</v>
      </c>
      <c r="BD30" s="11">
        <f t="shared" si="49"/>
        <v>8.2621565128586275E-2</v>
      </c>
      <c r="BE30" s="11">
        <f t="shared" si="50"/>
        <v>8.3107999674640179E-2</v>
      </c>
      <c r="BF30" s="11">
        <f t="shared" si="51"/>
        <v>7.9461581479820381E-2</v>
      </c>
      <c r="BG30" s="33">
        <f t="shared" si="17"/>
        <v>8.173038209434895E-2</v>
      </c>
      <c r="BH30" s="39">
        <f t="shared" si="18"/>
        <v>0</v>
      </c>
      <c r="BI30">
        <f>_xll.BQL($A30,BI$3)</f>
        <v>21.957984</v>
      </c>
      <c r="BJ30">
        <f>_xll.BQL($A30,BJ$3,$C$1,$D$1,$E$1,$F$1)</f>
        <v>21.957984</v>
      </c>
      <c r="BK30">
        <f>_xll.BQL($A30,BK$3,$C$1,$D$1,$E$1,$F$1,"cols=4;rows=1")</f>
        <v>24.912173913043478</v>
      </c>
      <c r="BL30">
        <v>27.889523809523801</v>
      </c>
      <c r="BM30">
        <v>30.850909090909092</v>
      </c>
      <c r="BN30">
        <v>34.033333333333331</v>
      </c>
      <c r="BP30">
        <f>_xll.BQL($A30,BP$3)</f>
        <v>15.486809233039853</v>
      </c>
      <c r="BQ30">
        <f>_xll.BQL($A30,BQ$3,$C$1,$D$1,$E$1,$F$1)</f>
        <v>15.486809233039853</v>
      </c>
      <c r="BR30">
        <f>_xll.BQL($A30,BR$3,$C$1,$D$1,$E$1,$F$1,"cols=4;rows=1")</f>
        <v>13.45383033817439</v>
      </c>
      <c r="BS30">
        <v>11.951385322183572</v>
      </c>
      <c r="BT30">
        <v>10.618271224745785</v>
      </c>
      <c r="BU30">
        <v>10.315495835297808</v>
      </c>
      <c r="BV30" s="33">
        <f t="shared" si="52"/>
        <v>0.1096171746074239</v>
      </c>
      <c r="BW30" s="39">
        <f t="shared" si="20"/>
        <v>0</v>
      </c>
      <c r="BX30" s="4">
        <f>_xll.BQL($A30,BX$3)</f>
        <v>5639000000</v>
      </c>
      <c r="BY30" s="4">
        <f>_xll.BQL($A30,BY$3,$C$1,$D$1,$E$1,$F$1)</f>
        <v>5639000000</v>
      </c>
      <c r="BZ30" s="4">
        <f>_xll.BQL($A30,BZ$3,$C$1,$D$1,$E$1,$F$1,"cols=4;rows=1")</f>
        <v>5406865320.6904802</v>
      </c>
      <c r="CA30" s="4">
        <v>5379773603.35818</v>
      </c>
      <c r="CB30" s="4">
        <v>5931169414.3788996</v>
      </c>
      <c r="CC30" s="4">
        <v>6724529873.2284298</v>
      </c>
      <c r="CE30" s="13" t="str">
        <f>_xll.BQL($A30,CE$3)</f>
        <v>#N/A</v>
      </c>
      <c r="CF30" s="13" t="str">
        <f>_xll.BQL($A30,CF$3)</f>
        <v>#N/A</v>
      </c>
      <c r="CG30" s="13">
        <f>_xll.BQL($A30,CG$3,$C$1,$D$1,$E$1,$F$1,"cols=4;rows=1")</f>
        <v>-176.49666666666667</v>
      </c>
      <c r="CH30" s="14">
        <v>-218.72749999999999</v>
      </c>
      <c r="CI30" s="14">
        <v>30.100000000000005</v>
      </c>
      <c r="CJ30" s="14" t="e">
        <v>#N/A</v>
      </c>
      <c r="CK30" s="34">
        <f t="shared" ref="CK30" si="55">SUM(CG30:CI30)/300</f>
        <v>-1.2170805555555553</v>
      </c>
      <c r="CL30" s="39">
        <f t="shared" si="22"/>
        <v>-2</v>
      </c>
      <c r="CM30" s="13">
        <f>_xll.BQL($A30,CM$3)</f>
        <v>3.0998629049714985</v>
      </c>
      <c r="CN30" s="13">
        <f>_xll.BQL($A30,CN$3)</f>
        <v>3.0998629049714985</v>
      </c>
      <c r="CO30" s="13">
        <f>_xll.BQL($A30,CO$3,$C$1,$D$1,$E$1,$F$1,"cols=4;rows=1")</f>
        <v>2.9581198232167196</v>
      </c>
      <c r="CP30" s="13">
        <v>2.8747063708241649</v>
      </c>
      <c r="CQ30" s="13">
        <v>2.7856527215168256</v>
      </c>
      <c r="CR30" s="13">
        <v>2.7631045076028413</v>
      </c>
      <c r="CT30" s="13" t="str">
        <f>_xll.BQL($A30,CT$3)</f>
        <v>IG3</v>
      </c>
      <c r="CU30" s="13" t="str">
        <f>_xll.BQL($A30,CU$3)</f>
        <v>BBB-</v>
      </c>
      <c r="CW30" s="40">
        <f t="shared" si="23"/>
        <v>-1</v>
      </c>
      <c r="CX30" s="43">
        <f t="shared" si="24"/>
        <v>-2</v>
      </c>
    </row>
    <row r="31" spans="1:102" x14ac:dyDescent="0.25">
      <c r="A31" t="str">
        <f>Notations!I32</f>
        <v>INCY US Equity</v>
      </c>
      <c r="C31" s="4">
        <f>_xll.BQL($A31,C$3)</f>
        <v>3695649000</v>
      </c>
      <c r="D31" s="4">
        <f>_xll.BQL($A31,D$3)</f>
        <v>4075860000</v>
      </c>
      <c r="E31" s="4">
        <f>_xll.BQL($A31,E$3,$C$1,$D$1,$E$1,$F$1,"cols=4;rows=1")</f>
        <v>4209500000</v>
      </c>
      <c r="F31" s="4">
        <v>4620217391.304348</v>
      </c>
      <c r="G31" s="4">
        <v>5139545454.545455</v>
      </c>
      <c r="H31" s="4">
        <v>5536555555.5555553</v>
      </c>
      <c r="J31" s="6">
        <f t="shared" si="41"/>
        <v>0.10288071188578796</v>
      </c>
      <c r="K31" s="6">
        <f t="shared" si="42"/>
        <v>3.2788172312101072E-2</v>
      </c>
      <c r="L31" s="6">
        <f t="shared" si="43"/>
        <v>9.7569162918244023E-2</v>
      </c>
      <c r="M31" s="6">
        <f t="shared" si="44"/>
        <v>0.11240338262405736</v>
      </c>
      <c r="N31" s="6">
        <f t="shared" si="45"/>
        <v>7.7246150368994515E-2</v>
      </c>
      <c r="O31" s="33">
        <f t="shared" si="5"/>
        <v>9.5739565303765303E-2</v>
      </c>
      <c r="P31" s="39">
        <f t="shared" si="6"/>
        <v>1</v>
      </c>
      <c r="Q31" s="4">
        <f>_xll.BQL($A31,Q$3)</f>
        <v>3440659000</v>
      </c>
      <c r="R31" s="4">
        <f>_xll.BQL($A31,R$3)</f>
        <v>3782526000</v>
      </c>
      <c r="S31" s="4">
        <f>_xll.BQL($A31,S$3,$C$1,$D$1,$E$1,$F$1,"cols=4;rows=1")</f>
        <v>3926441380.5674391</v>
      </c>
      <c r="T31" s="4">
        <v>4385226656.3230495</v>
      </c>
      <c r="U31" s="4">
        <v>4830350754.7859173</v>
      </c>
      <c r="V31" s="4">
        <v>5293490983.6239643</v>
      </c>
      <c r="X31" s="7">
        <f>_xll.BQL($A31,X$3)</f>
        <v>93.100264662580244</v>
      </c>
      <c r="Y31" s="7">
        <f>_xll.BQL($A31,Y$3)</f>
        <v>92.803138478750498</v>
      </c>
      <c r="Z31" s="7">
        <f>_xll.BQL($A31,Z$3,$C$1,$D$1,$E$1,$F$1,"cols=4;rows=1")</f>
        <v>92.117048059455001</v>
      </c>
      <c r="AA31">
        <v>92.227760288537695</v>
      </c>
      <c r="AB31">
        <v>92.248859167495098</v>
      </c>
      <c r="AC31">
        <v>92.019739022945004</v>
      </c>
      <c r="AD31" s="35">
        <f t="shared" si="7"/>
        <v>92.165452826325918</v>
      </c>
      <c r="AE31" s="4">
        <f>_xll.BQL($A31,AE$3)</f>
        <v>747817999.99999988</v>
      </c>
      <c r="AF31" s="4">
        <f>_xll.BQL($A31,AF$3)</f>
        <v>78884000</v>
      </c>
      <c r="AG31" s="4">
        <f>_xll.BQL($A31,AG$3,$C$1,$D$1,$E$1,$F$1,"cols=4;rows=1")</f>
        <v>269125000</v>
      </c>
      <c r="AH31" s="4">
        <v>1456750000</v>
      </c>
      <c r="AI31" s="4">
        <v>1893428571.42857</v>
      </c>
      <c r="AJ31" s="4">
        <v>2109000000</v>
      </c>
      <c r="AL31" s="7">
        <f>_xll.BQL($A31,AL$3)</f>
        <v>20.235092672491351</v>
      </c>
      <c r="AM31" s="7">
        <f>_xll.BQL($A31,AM$3)</f>
        <v>1.9353952294730437</v>
      </c>
      <c r="AN31" s="7">
        <f>_xll.BQL($A31,AN$3,$C$1,$D$1,$E$1,$F$1,"cols=4;rows=1")</f>
        <v>6.3932771112958786</v>
      </c>
      <c r="AO31" s="7">
        <v>31.529901660941984</v>
      </c>
      <c r="AP31" s="7">
        <v>36.840389644847029</v>
      </c>
      <c r="AQ31" s="7">
        <v>38.092275582492121</v>
      </c>
      <c r="AR31" s="35">
        <f t="shared" si="8"/>
        <v>35.487522296093708</v>
      </c>
      <c r="AS31" s="4">
        <f>_xll.BQL($A31,AS$3)</f>
        <v>607517480</v>
      </c>
      <c r="AT31" s="4">
        <f>_xll.BQL($A31,AT$3)</f>
        <v>-63034420</v>
      </c>
      <c r="AU31" s="4">
        <f>_xll.BQL($A31,AU$3,$C$1,$D$1,$E$1,$F$1,"cols=4;rows=1")</f>
        <v>60184375</v>
      </c>
      <c r="AV31" s="4">
        <v>922687500</v>
      </c>
      <c r="AW31" s="4">
        <v>1184250000</v>
      </c>
      <c r="AX31" s="4">
        <v>1410187500</v>
      </c>
      <c r="AY31" s="33">
        <f t="shared" si="9"/>
        <v>4.9350927820630632</v>
      </c>
      <c r="AZ31" s="39">
        <f t="shared" si="10"/>
        <v>2</v>
      </c>
      <c r="BA31" s="11">
        <f t="shared" si="46"/>
        <v>0.16438722400314532</v>
      </c>
      <c r="BB31" s="11">
        <f t="shared" si="47"/>
        <v>-1.5465305481542546E-2</v>
      </c>
      <c r="BC31" s="11">
        <f t="shared" si="48"/>
        <v>1.4297274023043116E-2</v>
      </c>
      <c r="BD31" s="11">
        <f t="shared" si="49"/>
        <v>0.19970651202183221</v>
      </c>
      <c r="BE31" s="11">
        <f t="shared" si="50"/>
        <v>0.23041920933934729</v>
      </c>
      <c r="BF31" s="11">
        <f t="shared" si="51"/>
        <v>0.25470484055469705</v>
      </c>
      <c r="BG31" s="33">
        <f t="shared" si="17"/>
        <v>0.22827685397195885</v>
      </c>
      <c r="BH31" s="39">
        <f t="shared" si="18"/>
        <v>1</v>
      </c>
      <c r="BI31">
        <f>_xll.BQL($A31,BI$3)</f>
        <v>2.6939009999999999</v>
      </c>
      <c r="BJ31">
        <f>_xll.BQL($A31,BJ$3,$C$1,$D$1,$E$1,$F$1)</f>
        <v>-0.26577399999999995</v>
      </c>
      <c r="BK31">
        <f>_xll.BQL($A31,BK$3,$C$1,$D$1,$E$1,$F$1,"cols=4;rows=1")</f>
        <v>1.4476470588235295</v>
      </c>
      <c r="BL31">
        <v>5.9923529411764704</v>
      </c>
      <c r="BM31">
        <v>6.8887500000000008</v>
      </c>
      <c r="BN31">
        <v>7.9321428571428578</v>
      </c>
      <c r="BP31">
        <f>_xll.BQL($A31,BP$3)</f>
        <v>32.241507196234672</v>
      </c>
      <c r="BQ31" t="str">
        <f>_xll.BQL($A31,BQ$3,$C$1,$D$1,$E$1,$F$1)</f>
        <v>#N/A</v>
      </c>
      <c r="BR31">
        <f>_xll.BQL($A31,BR$3,$C$1,$D$1,$E$1,$F$1,"cols=4;rows=1")</f>
        <v>-46.262054217154613</v>
      </c>
      <c r="BS31">
        <v>313.93742381145876</v>
      </c>
      <c r="BT31">
        <v>14.95901639344264</v>
      </c>
      <c r="BU31">
        <v>15.146330715192986</v>
      </c>
      <c r="BV31" s="33">
        <f t="shared" si="52"/>
        <v>1.1468092364003146</v>
      </c>
      <c r="BW31" s="39">
        <f t="shared" si="20"/>
        <v>2</v>
      </c>
      <c r="BX31" s="4">
        <f>_xll.BQL($A31,BX$3)</f>
        <v>464001000.00000006</v>
      </c>
      <c r="BY31" s="4">
        <f>_xll.BQL($A31,BY$3,$C$1,$D$1,$E$1,$F$1)</f>
        <v>30701999.99999997</v>
      </c>
      <c r="BZ31" s="4">
        <f>_xll.BQL($A31,BZ$3,$C$1,$D$1,$E$1,$F$1,"cols=4;rows=1")</f>
        <v>4444822.8064120803</v>
      </c>
      <c r="CA31" s="4">
        <v>1130868610.1774399</v>
      </c>
      <c r="CB31" s="4">
        <v>1525175575.3175399</v>
      </c>
      <c r="CC31" s="4">
        <v>1641390337.7723701</v>
      </c>
      <c r="CE31" s="13">
        <f>_xll.BQL($A31,CE$3)</f>
        <v>12.502128670885096</v>
      </c>
      <c r="CF31" s="13">
        <f>_xll.BQL($A31,CF$3)</f>
        <v>0.80176070422244927</v>
      </c>
      <c r="CG31" s="13">
        <f>_xll.BQL($A31,CG$3,$C$1,$D$1,$E$1,$F$1,"cols=4;rows=1")</f>
        <v>3.5608326130650432</v>
      </c>
      <c r="CH31" s="14">
        <v>24.813431276103746</v>
      </c>
      <c r="CI31" s="14">
        <v>23.670466119693259</v>
      </c>
      <c r="CJ31" s="14">
        <v>22.505406176810105</v>
      </c>
      <c r="CK31" s="33">
        <f t="shared" si="54"/>
        <v>0.23663101190869032</v>
      </c>
      <c r="CL31" s="39">
        <f t="shared" si="22"/>
        <v>1</v>
      </c>
      <c r="CM31" s="13">
        <f>_xll.BQL($A31,CM$3)</f>
        <v>-5.0540642510010736</v>
      </c>
      <c r="CN31" s="13">
        <f>_xll.BQL($A31,CN$3)</f>
        <v>-48.883757062146898</v>
      </c>
      <c r="CO31" s="13">
        <f>_xll.BQL($A31,CO$3,$C$1,$D$1,$E$1,$F$1,"cols=4;rows=1")</f>
        <v>-8.9066418950301909</v>
      </c>
      <c r="CP31" s="13">
        <v>-2.4671357473828728</v>
      </c>
      <c r="CQ31" s="13">
        <v>-2.7294401690055854</v>
      </c>
      <c r="CR31" s="13" t="e">
        <v>#N/A</v>
      </c>
      <c r="CT31" s="13" t="str">
        <f>_xll.BQL($A31,CT$3)</f>
        <v>IG1</v>
      </c>
      <c r="CU31" s="13" t="str">
        <f>_xll.BQL($A31,CU$3)</f>
        <v>NR</v>
      </c>
      <c r="CW31" s="40">
        <f t="shared" si="23"/>
        <v>7</v>
      </c>
      <c r="CX31" s="43">
        <f t="shared" si="24"/>
        <v>2</v>
      </c>
    </row>
    <row r="32" spans="1:102" x14ac:dyDescent="0.25">
      <c r="C32" s="4"/>
      <c r="D32" s="4"/>
      <c r="E32" s="4"/>
      <c r="J32" s="6"/>
      <c r="K32" s="6"/>
      <c r="L32" s="6"/>
      <c r="M32" s="6"/>
      <c r="N32" s="6"/>
      <c r="P32" s="39"/>
      <c r="Q32" s="4"/>
      <c r="R32" s="4"/>
      <c r="X32" s="7"/>
      <c r="Y32" s="7"/>
      <c r="Z32" s="7"/>
      <c r="AZ32" s="39">
        <f t="shared" si="10"/>
        <v>0</v>
      </c>
      <c r="BA32" s="11"/>
      <c r="BB32" s="11"/>
      <c r="BC32" s="11"/>
      <c r="BD32" s="11"/>
      <c r="BE32" s="11"/>
      <c r="BF32" s="11"/>
      <c r="BH32" s="39"/>
      <c r="BW32" s="39"/>
      <c r="CE32" s="13"/>
      <c r="CF32" s="13"/>
      <c r="CG32" s="13"/>
      <c r="CH32" s="14"/>
      <c r="CI32" s="14"/>
      <c r="CJ32" s="14"/>
      <c r="CL32" s="39"/>
      <c r="CM32" s="13"/>
      <c r="CN32" s="13"/>
      <c r="CO32" s="13"/>
      <c r="CP32" s="13"/>
      <c r="CQ32" s="13"/>
      <c r="CR32" s="13"/>
      <c r="CT32" s="13"/>
      <c r="CU32" s="13"/>
      <c r="CW32" s="40"/>
      <c r="CX32" s="43"/>
    </row>
    <row r="33" spans="1:102" x14ac:dyDescent="0.25">
      <c r="A33" t="str">
        <f>Notations!I34</f>
        <v>VZ US Equity</v>
      </c>
      <c r="C33" s="4">
        <f>_xll.BQL($A33,C$3)</f>
        <v>134788000000</v>
      </c>
      <c r="D33" s="4">
        <f>_xll.BQL($A33,D$3)</f>
        <v>134788000000</v>
      </c>
      <c r="E33" s="4">
        <f>_xll.BQL($A33,E$3,$C$1,$D$1,$E$1,$F$1,"cols=4;rows=1")</f>
        <v>136941565217.39131</v>
      </c>
      <c r="F33" s="4">
        <v>139793913043.47827</v>
      </c>
      <c r="G33" s="4">
        <v>142026437500</v>
      </c>
      <c r="H33" s="4">
        <v>143638875000</v>
      </c>
      <c r="J33" s="6">
        <f t="shared" si="41"/>
        <v>0</v>
      </c>
      <c r="K33" s="6">
        <f t="shared" si="42"/>
        <v>1.597742541911229E-2</v>
      </c>
      <c r="L33" s="6">
        <f t="shared" si="43"/>
        <v>2.0828941319305905E-2</v>
      </c>
      <c r="M33" s="6">
        <f t="shared" si="44"/>
        <v>1.5970112059366715E-2</v>
      </c>
      <c r="N33" s="6">
        <f t="shared" si="45"/>
        <v>1.1353079950343847E-2</v>
      </c>
      <c r="O33" s="33">
        <f t="shared" si="5"/>
        <v>1.6050711109672156E-2</v>
      </c>
      <c r="P33" s="39">
        <f t="shared" si="6"/>
        <v>0</v>
      </c>
      <c r="Q33" s="4">
        <f>_xll.BQL($A33,Q$3)</f>
        <v>80691000000</v>
      </c>
      <c r="R33" s="4">
        <f>_xll.BQL($A33,R$3)</f>
        <v>80691000000</v>
      </c>
      <c r="S33" s="4">
        <f>_xll.BQL($A33,S$3,$C$1,$D$1,$E$1,$F$1,"cols=4;rows=1")</f>
        <v>82134945269.675064</v>
      </c>
      <c r="T33" s="4">
        <v>83676245128.823486</v>
      </c>
      <c r="U33" s="4">
        <v>85101727280.18515</v>
      </c>
      <c r="V33" s="4">
        <v>86505191780.956818</v>
      </c>
      <c r="X33" s="7">
        <f>_xll.BQL($A33,X$3)</f>
        <v>59.865121524171293</v>
      </c>
      <c r="Y33" s="7">
        <f>_xll.BQL($A33,Y$3)</f>
        <v>59.865121524171293</v>
      </c>
      <c r="Z33" s="7">
        <f>_xll.BQL($A33,Z$3,$C$1,$D$1,$E$1,$F$1,"cols=4;rows=1")</f>
        <v>59.978097328804502</v>
      </c>
      <c r="AA33">
        <v>59.8568587909825</v>
      </c>
      <c r="AB33">
        <v>59.919638046392002</v>
      </c>
      <c r="AC33">
        <v>60.224080549890701</v>
      </c>
      <c r="AD33" s="35">
        <f t="shared" si="7"/>
        <v>60.00019246242173</v>
      </c>
      <c r="AE33" s="4">
        <f>_xll.BQL($A33,AE$3)</f>
        <v>48259000000</v>
      </c>
      <c r="AF33" s="4">
        <f>_xll.BQL($A33,AF$3)</f>
        <v>48259000000</v>
      </c>
      <c r="AG33" s="4">
        <f>_xll.BQL($A33,AG$3,$C$1,$D$1,$E$1,$F$1,"cols=4;rows=1")</f>
        <v>49969363636.363602</v>
      </c>
      <c r="AH33" s="4">
        <v>51498136363.636398</v>
      </c>
      <c r="AI33" s="4">
        <v>52606176470.588203</v>
      </c>
      <c r="AJ33" s="4">
        <v>53722625000</v>
      </c>
      <c r="AL33" s="7">
        <f>_xll.BQL($A33,AL$3)</f>
        <v>35.803632370834201</v>
      </c>
      <c r="AM33" s="7">
        <f>_xll.BQL($A33,AM$3)</f>
        <v>35.803632370834201</v>
      </c>
      <c r="AN33" s="7">
        <f>_xll.BQL($A33,AN$3,$C$1,$D$1,$E$1,$F$1,"cols=4;rows=1")</f>
        <v>36.489551990324109</v>
      </c>
      <c r="AO33" s="7">
        <v>36.838611383329408</v>
      </c>
      <c r="AP33" s="7">
        <v>37.039707111282155</v>
      </c>
      <c r="AQ33" s="7">
        <v>37.40117360289824</v>
      </c>
      <c r="AR33" s="35">
        <f t="shared" si="8"/>
        <v>37.093164032503267</v>
      </c>
      <c r="AS33" s="4">
        <f>_xll.BQL($A33,AS$3)</f>
        <v>18772000000</v>
      </c>
      <c r="AT33" s="4">
        <f>_xll.BQL($A33,AT$3)</f>
        <v>18772000000</v>
      </c>
      <c r="AU33" s="4">
        <f>_xll.BQL($A33,AU$3,$C$1,$D$1,$E$1,$F$1,"cols=4;rows=1")</f>
        <v>19529750000</v>
      </c>
      <c r="AV33" s="4">
        <v>20238133333.333332</v>
      </c>
      <c r="AW33" s="4">
        <v>21051700000</v>
      </c>
      <c r="AX33" s="4">
        <v>21600714285.714287</v>
      </c>
      <c r="AY33" s="33">
        <f t="shared" si="9"/>
        <v>3.4183677991663476E-2</v>
      </c>
      <c r="AZ33" s="39">
        <f t="shared" si="10"/>
        <v>0</v>
      </c>
      <c r="BA33" s="11">
        <f t="shared" si="46"/>
        <v>0.13927055820992967</v>
      </c>
      <c r="BB33" s="11">
        <f t="shared" si="47"/>
        <v>0.13927055820992967</v>
      </c>
      <c r="BC33" s="11">
        <f t="shared" si="48"/>
        <v>0.14261374893004189</v>
      </c>
      <c r="BD33" s="11">
        <f t="shared" si="49"/>
        <v>0.144771205646407</v>
      </c>
      <c r="BE33" s="11">
        <f t="shared" si="50"/>
        <v>0.14822381220397787</v>
      </c>
      <c r="BF33" s="11">
        <f t="shared" si="51"/>
        <v>0.15038209040355047</v>
      </c>
      <c r="BG33" s="33">
        <f t="shared" si="17"/>
        <v>0.14779236941797844</v>
      </c>
      <c r="BH33" s="39">
        <f t="shared" si="18"/>
        <v>0</v>
      </c>
      <c r="BI33">
        <f>_xll.BQL($A33,BI$3)</f>
        <v>4.4397869999999999</v>
      </c>
      <c r="BJ33">
        <f>_xll.BQL($A33,BJ$3,$C$1,$D$1,$E$1,$F$1)</f>
        <v>4.4397869999999999</v>
      </c>
      <c r="BK33">
        <f>_xll.BQL($A33,BK$3,$C$1,$D$1,$E$1,$F$1,"cols=4;rows=1")</f>
        <v>4.6758333333333333</v>
      </c>
      <c r="BL33">
        <v>4.8791304347826081</v>
      </c>
      <c r="BM33">
        <v>5.0830769230769217</v>
      </c>
      <c r="BN33">
        <v>5.3449999999999998</v>
      </c>
      <c r="BP33">
        <f>_xll.BQL($A33,BP$3)</f>
        <v>-2.5137508316371209</v>
      </c>
      <c r="BQ33">
        <f>_xll.BQL($A33,BQ$3,$C$1,$D$1,$E$1,$F$1)</f>
        <v>-2.5137508316371209</v>
      </c>
      <c r="BR33">
        <f>_xll.BQL($A33,BR$3,$C$1,$D$1,$E$1,$F$1,"cols=4;rows=1")</f>
        <v>5.3166139126343976</v>
      </c>
      <c r="BS33">
        <v>4.34782608695651</v>
      </c>
      <c r="BT33">
        <v>4.1799761457576308</v>
      </c>
      <c r="BU33">
        <v>5.1528450363196354</v>
      </c>
      <c r="BV33" s="33">
        <f t="shared" ref="BV33:BV37" si="56">SUM(BS33:BU33)/300</f>
        <v>4.5602157563445926E-2</v>
      </c>
      <c r="BW33" s="39">
        <f t="shared" si="20"/>
        <v>0</v>
      </c>
      <c r="BX33" s="4">
        <f>_xll.BQL($A33,BX$3)</f>
        <v>19822000000</v>
      </c>
      <c r="BY33" s="4">
        <f>_xll.BQL($A33,BY$3,$C$1,$D$1,$E$1,$F$1)</f>
        <v>19822000000</v>
      </c>
      <c r="BZ33" s="4">
        <f>_xll.BQL($A33,BZ$3,$C$1,$D$1,$E$1,$F$1,"cols=4;rows=1")</f>
        <v>18014113165.747299</v>
      </c>
      <c r="CA33" s="4">
        <v>19110800175.779202</v>
      </c>
      <c r="CB33" s="4">
        <v>19689876460.4445</v>
      </c>
      <c r="CC33" s="4">
        <v>20471427110.595001</v>
      </c>
      <c r="CE33" s="13">
        <f>_xll.BQL($A33,CE$3)</f>
        <v>18.267098665915363</v>
      </c>
      <c r="CF33" s="13">
        <f>_xll.BQL($A33,CF$3)</f>
        <v>18.267098665915363</v>
      </c>
      <c r="CG33" s="13">
        <f>_xll.BQL($A33,CG$3,$C$1,$D$1,$E$1,$F$1,"cols=4;rows=1")</f>
        <v>18.902500000000003</v>
      </c>
      <c r="CH33" s="14">
        <v>17.591111111111111</v>
      </c>
      <c r="CI33" s="14">
        <v>17.536666666666665</v>
      </c>
      <c r="CJ33" s="14">
        <v>15.7</v>
      </c>
      <c r="CK33" s="33">
        <f t="shared" ref="CK33:CK37" si="57">SUM(CH33:CJ33)/300</f>
        <v>0.16942592592592595</v>
      </c>
      <c r="CL33" s="39">
        <f t="shared" si="22"/>
        <v>1</v>
      </c>
      <c r="CM33" s="13">
        <f>_xll.BQL($A33,CM$3)</f>
        <v>3.5244750740693029</v>
      </c>
      <c r="CN33" s="13">
        <f>_xll.BQL($A33,CN$3)</f>
        <v>3.5244750740693029</v>
      </c>
      <c r="CO33" s="13">
        <f>_xll.BQL($A33,CO$3,$C$1,$D$1,$E$1,$F$1,"cols=4;rows=1")</f>
        <v>2.7369041186534804</v>
      </c>
      <c r="CP33" s="13">
        <v>2.5938130560363031</v>
      </c>
      <c r="CQ33" s="13">
        <v>2.4518275491735393</v>
      </c>
      <c r="CR33" s="13">
        <v>2.4487975658920798</v>
      </c>
      <c r="CT33" s="13" t="str">
        <f>_xll.BQL($A33,CT$3)</f>
        <v>IG3</v>
      </c>
      <c r="CU33" s="13" t="str">
        <f>_xll.BQL($A33,CU$3)</f>
        <v>BBB+</v>
      </c>
      <c r="CW33" s="40">
        <f t="shared" si="23"/>
        <v>1</v>
      </c>
      <c r="CX33" s="43">
        <f t="shared" si="24"/>
        <v>0</v>
      </c>
    </row>
    <row r="34" spans="1:102" x14ac:dyDescent="0.25">
      <c r="A34" t="str">
        <f>Notations!I35</f>
        <v>WBD US Equity</v>
      </c>
      <c r="C34" s="4">
        <f>_xll.BQL($A34,C$3)</f>
        <v>41321000000</v>
      </c>
      <c r="D34" s="4">
        <f>_xll.BQL($A34,D$3)</f>
        <v>39578000000</v>
      </c>
      <c r="E34" s="4">
        <f>_xll.BQL($A34,E$3,$C$1,$D$1,$E$1,$F$1,"cols=4;rows=1")</f>
        <v>39530653846.153847</v>
      </c>
      <c r="F34" s="4">
        <v>39691846153.846153</v>
      </c>
      <c r="G34" s="4">
        <v>40102916666.666664</v>
      </c>
      <c r="H34" s="4">
        <v>41413538461.53846</v>
      </c>
      <c r="J34" s="6">
        <f t="shared" si="41"/>
        <v>-4.2181941385736055E-2</v>
      </c>
      <c r="K34" s="6">
        <f t="shared" si="42"/>
        <v>-1.1962745425779797E-3</v>
      </c>
      <c r="L34" s="6">
        <f t="shared" si="43"/>
        <v>4.0776534665891706E-3</v>
      </c>
      <c r="M34" s="6">
        <f t="shared" si="44"/>
        <v>1.0356548073556349E-2</v>
      </c>
      <c r="N34" s="6">
        <f t="shared" si="45"/>
        <v>3.2681458203292602E-2</v>
      </c>
      <c r="O34" s="33">
        <f t="shared" si="5"/>
        <v>1.5705219914479374E-2</v>
      </c>
      <c r="P34" s="39">
        <f t="shared" si="6"/>
        <v>0</v>
      </c>
      <c r="Q34" s="4">
        <f>_xll.BQL($A34,Q$3)</f>
        <v>16794999999.999998</v>
      </c>
      <c r="R34" s="4">
        <f>_xll.BQL($A34,R$3)</f>
        <v>16239000000</v>
      </c>
      <c r="S34" s="4">
        <f>_xll.BQL($A34,S$3,$C$1,$D$1,$E$1,$F$1,"cols=4;rows=1")</f>
        <v>17111180237.459776</v>
      </c>
      <c r="T34" s="4">
        <v>20268518001.238941</v>
      </c>
      <c r="U34" s="4">
        <v>21689641818.323761</v>
      </c>
      <c r="V34" s="4">
        <v>22482970796.505604</v>
      </c>
      <c r="X34" s="7">
        <f>_xll.BQL($A34,X$3)</f>
        <v>40.645192517122041</v>
      </c>
      <c r="Y34" s="7">
        <f>_xll.BQL($A34,Y$3)</f>
        <v>41.030370407802316</v>
      </c>
      <c r="Z34" s="7">
        <f>_xll.BQL($A34,Z$3,$C$1,$D$1,$E$1,$F$1,"cols=4;rows=1")</f>
        <v>43.285851795048501</v>
      </c>
      <c r="AA34">
        <v>51.064689515014898</v>
      </c>
      <c r="AB34">
        <v>54.084948480448197</v>
      </c>
      <c r="AC34">
        <v>54.288939394507302</v>
      </c>
      <c r="AD34" s="35">
        <f t="shared" si="7"/>
        <v>53.146192463323466</v>
      </c>
      <c r="AE34" s="4">
        <f>_xll.BQL($A34,AE$3)</f>
        <v>7833000000</v>
      </c>
      <c r="AF34" s="4">
        <f>_xll.BQL($A34,AF$3)</f>
        <v>6937000000</v>
      </c>
      <c r="AG34" s="4">
        <f>_xll.BQL($A34,AG$3,$C$1,$D$1,$E$1,$F$1,"cols=4;rows=1")</f>
        <v>8969444444.4444408</v>
      </c>
      <c r="AH34" s="4">
        <v>9348680000</v>
      </c>
      <c r="AI34" s="4">
        <v>9603000000</v>
      </c>
      <c r="AJ34" s="4">
        <v>9892866666.6666698</v>
      </c>
      <c r="AL34" s="7">
        <f>_xll.BQL($A34,AL$3)</f>
        <v>18.956462815517533</v>
      </c>
      <c r="AM34" s="7">
        <f>_xll.BQL($A34,AM$3)</f>
        <v>17.527414220021225</v>
      </c>
      <c r="AN34" s="7">
        <f>_xll.BQL($A34,AN$3,$C$1,$D$1,$E$1,$F$1,"cols=4;rows=1")</f>
        <v>22.689845908827859</v>
      </c>
      <c r="AO34" s="7">
        <v>23.553149842827629</v>
      </c>
      <c r="AP34" s="7">
        <v>23.945889222521224</v>
      </c>
      <c r="AQ34" s="7">
        <v>23.888001446325006</v>
      </c>
      <c r="AR34" s="35">
        <f t="shared" si="8"/>
        <v>23.795680170557954</v>
      </c>
      <c r="AS34" s="4">
        <f>_xll.BQL($A34,AS$3)</f>
        <v>-2449760000</v>
      </c>
      <c r="AT34" s="4">
        <f>_xll.BQL($A34,AT$3)</f>
        <v>-3689090000</v>
      </c>
      <c r="AU34" s="4">
        <f>_xll.BQL($A34,AU$3,$C$1,$D$1,$E$1,$F$1,"cols=4;rows=1")</f>
        <v>-10777894736.842106</v>
      </c>
      <c r="AV34" s="4">
        <v>-90527272.727272734</v>
      </c>
      <c r="AW34" s="4">
        <v>487761904.76190478</v>
      </c>
      <c r="AX34" s="4">
        <v>1221993333.3333333</v>
      </c>
      <c r="AY34" s="33">
        <f t="shared" si="9"/>
        <v>-1.958101403802452</v>
      </c>
      <c r="AZ34" s="39">
        <f t="shared" si="10"/>
        <v>-2</v>
      </c>
      <c r="BA34" s="11"/>
      <c r="BB34" s="11">
        <f t="shared" si="47"/>
        <v>-9.3210622062762136E-2</v>
      </c>
      <c r="BC34" s="11">
        <f t="shared" si="48"/>
        <v>-0.27264650817028535</v>
      </c>
      <c r="BD34" s="11">
        <f t="shared" si="49"/>
        <v>-2.2807523836605574E-3</v>
      </c>
      <c r="BE34" s="11">
        <f t="shared" si="50"/>
        <v>1.216275386691088E-2</v>
      </c>
      <c r="BF34" s="11">
        <f t="shared" si="51"/>
        <v>2.95070978894552E-2</v>
      </c>
      <c r="BG34" s="33">
        <f t="shared" si="17"/>
        <v>1.312969979090184E-2</v>
      </c>
      <c r="BH34" s="39">
        <f t="shared" si="18"/>
        <v>0</v>
      </c>
      <c r="BI34">
        <f>_xll.BQL($A34,BI$3)</f>
        <v>-1.005649</v>
      </c>
      <c r="BJ34">
        <f>_xll.BQL($A34,BJ$3,$C$1,$D$1,$E$1,$F$1)</f>
        <v>-1.5165820000000001</v>
      </c>
      <c r="BK34">
        <f>_xll.BQL($A34,BK$3,$C$1,$D$1,$E$1,$F$1,"cols=4;rows=1")</f>
        <v>-4.3966666666666656</v>
      </c>
      <c r="BL34">
        <v>-6.1578947368421073E-2</v>
      </c>
      <c r="BM34">
        <v>0.18799999999999997</v>
      </c>
      <c r="BN34">
        <v>0.5281538461538462</v>
      </c>
      <c r="BP34">
        <f>_xll.BQL($A34,BP$3)</f>
        <v>45.392588393341008</v>
      </c>
      <c r="BQ34">
        <f>_xll.BQL($A34,BQ$3,$C$1,$D$1,$E$1,$F$1)</f>
        <v>-13.828195892499156</v>
      </c>
      <c r="BR34">
        <f>_xll.BQL($A34,BR$3,$C$1,$D$1,$E$1,$F$1,"cols=4;rows=1")</f>
        <v>-337.19694114613202</v>
      </c>
      <c r="BS34">
        <v>98.599417421491566</v>
      </c>
      <c r="BT34" s="47" t="e">
        <v>#N/A</v>
      </c>
      <c r="BU34">
        <v>180.93289689034378</v>
      </c>
      <c r="BV34" s="33">
        <f>SUM(BS34,BU34)/300</f>
        <v>0.9317743810394512</v>
      </c>
      <c r="BW34" s="39">
        <f t="shared" si="20"/>
        <v>2</v>
      </c>
      <c r="BX34" s="4">
        <f>_xll.BQL($A34,BX$3)</f>
        <v>6161000000</v>
      </c>
      <c r="BY34" s="4">
        <f>_xll.BQL($A34,BY$3,$C$1,$D$1,$E$1,$F$1)</f>
        <v>5308000000</v>
      </c>
      <c r="BZ34" s="4">
        <f>_xll.BQL($A34,BZ$3,$C$1,$D$1,$E$1,$F$1,"cols=4;rows=1")</f>
        <v>3816743185.1078701</v>
      </c>
      <c r="CA34" s="4">
        <v>4798138864.1389999</v>
      </c>
      <c r="CB34" s="4">
        <v>5220651008.1515799</v>
      </c>
      <c r="CC34" s="4">
        <v>5407506837.2563801</v>
      </c>
      <c r="CE34" s="13">
        <f>_xll.BQL($A34,CE$3)</f>
        <v>-6.7720236999165948</v>
      </c>
      <c r="CF34" s="13">
        <f>_xll.BQL($A34,CF$3)</f>
        <v>-28.086736610161005</v>
      </c>
      <c r="CG34" s="13">
        <f>_xll.BQL($A34,CG$3,$C$1,$D$1,$E$1,$F$1,"cols=4;rows=1")</f>
        <v>-27.534091172440991</v>
      </c>
      <c r="CH34" s="14">
        <v>-1.9704377485782474</v>
      </c>
      <c r="CI34" s="14">
        <v>-4.5152605818218641</v>
      </c>
      <c r="CJ34" s="14">
        <v>-3.8280267938091037</v>
      </c>
      <c r="CK34" s="33">
        <f t="shared" si="57"/>
        <v>-3.437908374736405E-2</v>
      </c>
      <c r="CL34" s="39">
        <f t="shared" si="22"/>
        <v>-2</v>
      </c>
      <c r="CM34" s="13">
        <f>_xll.BQL($A34,CM$3)</f>
        <v>6.2354880321054891</v>
      </c>
      <c r="CN34" s="13" t="str">
        <f>_xll.BQL($A34,CN$3)</f>
        <v>#N/A</v>
      </c>
      <c r="CO34" s="13">
        <f>_xll.BQL($A34,CO$3,$C$1,$D$1,$E$1,$F$1,"cols=4;rows=1")</f>
        <v>3.9860291111799375</v>
      </c>
      <c r="CP34" s="13">
        <v>3.3452637163749319</v>
      </c>
      <c r="CQ34" s="13">
        <v>2.8029435245930125</v>
      </c>
      <c r="CR34" s="13">
        <v>2.380650153186588</v>
      </c>
      <c r="CT34" s="13" t="str">
        <f>_xll.BQL($A34,CT$3)</f>
        <v>HY1</v>
      </c>
      <c r="CU34" s="13" t="str">
        <f>_xll.BQL($A34,CU$3)</f>
        <v>BBB-</v>
      </c>
      <c r="CW34" s="40">
        <f t="shared" si="23"/>
        <v>-2</v>
      </c>
      <c r="CX34" s="43">
        <f t="shared" si="24"/>
        <v>-2</v>
      </c>
    </row>
    <row r="35" spans="1:102" x14ac:dyDescent="0.25">
      <c r="A35" t="str">
        <f>Notations!I36</f>
        <v>MTCH US Equity</v>
      </c>
      <c r="C35" s="4">
        <f>_xll.BQL($A35,C$3)</f>
        <v>3364504000</v>
      </c>
      <c r="D35" s="4">
        <f>_xll.BQL($A35,D$3)</f>
        <v>3485425000</v>
      </c>
      <c r="E35" s="4">
        <f>_xll.BQL($A35,E$3,$C$1,$D$1,$E$1,$F$1,"cols=4;rows=1")</f>
        <v>3477521739.130435</v>
      </c>
      <c r="F35" s="4">
        <v>3517720000</v>
      </c>
      <c r="G35" s="4">
        <v>3700909090.909091</v>
      </c>
      <c r="H35" s="4">
        <v>3937076923.0769229</v>
      </c>
      <c r="J35" s="6">
        <f t="shared" si="41"/>
        <v>3.5940215853510704E-2</v>
      </c>
      <c r="K35" s="6">
        <f t="shared" si="42"/>
        <v>-2.267517123324958E-3</v>
      </c>
      <c r="L35" s="6">
        <f t="shared" si="43"/>
        <v>1.1559456384481637E-2</v>
      </c>
      <c r="M35" s="6">
        <f t="shared" si="44"/>
        <v>5.2076086473366479E-2</v>
      </c>
      <c r="N35" s="6">
        <f t="shared" si="45"/>
        <v>6.3813464845152268E-2</v>
      </c>
      <c r="O35" s="33">
        <f t="shared" si="5"/>
        <v>4.2483002567666794E-2</v>
      </c>
      <c r="P35" s="39">
        <f t="shared" si="6"/>
        <v>0</v>
      </c>
      <c r="Q35" s="4">
        <f>_xll.BQL($A35,Q$3)</f>
        <v>2410489999.9999995</v>
      </c>
      <c r="R35" s="4">
        <f>_xll.BQL($A35,R$3)</f>
        <v>2522454000</v>
      </c>
      <c r="S35" s="4">
        <f>_xll.BQL($A35,S$3,$C$1,$D$1,$E$1,$F$1,"cols=4;rows=1")</f>
        <v>2487036233.087709</v>
      </c>
      <c r="T35" s="4">
        <v>2524213256.3283539</v>
      </c>
      <c r="U35" s="4">
        <v>2616590006.9380302</v>
      </c>
      <c r="V35" s="4">
        <v>2764096482.1758566</v>
      </c>
      <c r="X35" s="7">
        <f>_xll.BQL($A35,X$3)</f>
        <v>71.644735747081882</v>
      </c>
      <c r="Y35" s="7">
        <f>_xll.BQL($A35,Y$3)</f>
        <v>72.371489847005748</v>
      </c>
      <c r="Z35" s="7">
        <f>_xll.BQL($A35,Z$3,$C$1,$D$1,$E$1,$F$1,"cols=4;rows=1")</f>
        <v>71.413879774286897</v>
      </c>
      <c r="AA35">
        <v>71.594262773035794</v>
      </c>
      <c r="AB35">
        <v>71.5499557130385</v>
      </c>
      <c r="AC35">
        <v>71.704112697313306</v>
      </c>
      <c r="AD35" s="35">
        <f t="shared" si="7"/>
        <v>71.616110394462524</v>
      </c>
      <c r="AE35" s="4">
        <f>_xll.BQL($A35,AE$3)</f>
        <v>1046985999.9999999</v>
      </c>
      <c r="AF35" s="4">
        <f>_xll.BQL($A35,AF$3)</f>
        <v>1023690000</v>
      </c>
      <c r="AG35" s="4">
        <f>_xll.BQL($A35,AG$3,$C$1,$D$1,$E$1,$F$1,"cols=4;rows=1")</f>
        <v>1256923076.92308</v>
      </c>
      <c r="AH35" s="4">
        <v>1284384615.38462</v>
      </c>
      <c r="AI35" s="4">
        <v>1375500000</v>
      </c>
      <c r="AJ35" s="4">
        <v>1225000000</v>
      </c>
      <c r="AL35" s="7">
        <f>_xll.BQL($A35,AL$3)</f>
        <v>31.118583898250673</v>
      </c>
      <c r="AM35" s="7">
        <f>_xll.BQL($A35,AM$3)</f>
        <v>29.370593256202614</v>
      </c>
      <c r="AN35" s="7">
        <f>_xll.BQL($A35,AN$3,$C$1,$D$1,$E$1,$F$1,"cols=4;rows=1")</f>
        <v>36.144219108099016</v>
      </c>
      <c r="AO35" s="7">
        <v>36.511849021088089</v>
      </c>
      <c r="AP35" s="7">
        <v>37.166543846720707</v>
      </c>
      <c r="AQ35" s="7">
        <v>31.114454300339965</v>
      </c>
      <c r="AR35" s="35">
        <f t="shared" si="8"/>
        <v>34.930949056049592</v>
      </c>
      <c r="AS35" s="4">
        <f>_xll.BQL($A35,AS$3)</f>
        <v>651539000</v>
      </c>
      <c r="AT35" s="4">
        <f>_xll.BQL($A35,AT$3)</f>
        <v>622638000</v>
      </c>
      <c r="AU35" s="4">
        <f>_xll.BQL($A35,AU$3,$C$1,$D$1,$E$1,$F$1,"cols=4;rows=1")</f>
        <v>544117647.05882359</v>
      </c>
      <c r="AV35" s="4">
        <v>575875000</v>
      </c>
      <c r="AW35" s="4">
        <v>653312500</v>
      </c>
      <c r="AX35" s="4">
        <v>774818181.81818187</v>
      </c>
      <c r="AY35" s="33">
        <f t="shared" si="9"/>
        <v>0.12627272192083416</v>
      </c>
      <c r="AZ35" s="39">
        <f t="shared" si="10"/>
        <v>1</v>
      </c>
      <c r="BA35" s="11">
        <f t="shared" si="46"/>
        <v>0.19365083233665348</v>
      </c>
      <c r="BB35" s="11">
        <f t="shared" si="47"/>
        <v>0.17864048143339764</v>
      </c>
      <c r="BC35" s="11">
        <f t="shared" si="48"/>
        <v>0.15646707278237804</v>
      </c>
      <c r="BD35" s="11">
        <f t="shared" si="49"/>
        <v>0.16370688968991279</v>
      </c>
      <c r="BE35" s="11">
        <f t="shared" si="50"/>
        <v>0.17652757307786784</v>
      </c>
      <c r="BF35" s="11">
        <f t="shared" si="51"/>
        <v>0.19680036660615774</v>
      </c>
      <c r="BG35" s="33">
        <f t="shared" si="17"/>
        <v>0.17901160979131281</v>
      </c>
      <c r="BH35" s="39">
        <f t="shared" si="18"/>
        <v>0</v>
      </c>
      <c r="BI35">
        <f>_xll.BQL($A35,BI$3)</f>
        <v>2.2599999999999998</v>
      </c>
      <c r="BJ35">
        <f>_xll.BQL($A35,BJ$3,$C$1,$D$1,$E$1,$F$1)</f>
        <v>2.2400000000000002</v>
      </c>
      <c r="BK35">
        <f>_xll.BQL($A35,BK$3,$C$1,$D$1,$E$1,$F$1,"cols=4;rows=1")</f>
        <v>1.9595238095238094</v>
      </c>
      <c r="BL35">
        <v>2.1759090909090908</v>
      </c>
      <c r="BM35">
        <v>2.6169999999999995</v>
      </c>
      <c r="BN35">
        <v>3.3000000000000003</v>
      </c>
      <c r="BP35">
        <f>_xll.BQL($A35,BP$3)</f>
        <v>4.9969244263729866</v>
      </c>
      <c r="BQ35">
        <f>_xll.BQL($A35,BQ$3,$C$1,$D$1,$E$1,$F$1)</f>
        <v>8.1878392038920786</v>
      </c>
      <c r="BR35">
        <f>_xll.BQL($A35,BR$3,$C$1,$D$1,$E$1,$F$1,"cols=4;rows=1")</f>
        <v>-13.295406658238512</v>
      </c>
      <c r="BS35">
        <v>11.04274826024522</v>
      </c>
      <c r="BT35">
        <v>20.271568832254005</v>
      </c>
      <c r="BU35">
        <v>26.098586167367245</v>
      </c>
      <c r="BV35" s="33">
        <f t="shared" si="56"/>
        <v>0.1913763441995549</v>
      </c>
      <c r="BW35" s="39">
        <f t="shared" si="20"/>
        <v>1</v>
      </c>
      <c r="BX35" s="4">
        <f>_xll.BQL($A35,BX$3)</f>
        <v>829379000</v>
      </c>
      <c r="BY35" s="4">
        <f>_xll.BQL($A35,BY$3,$C$1,$D$1,$E$1,$F$1)</f>
        <v>893725000</v>
      </c>
      <c r="BZ35" s="4">
        <f>_xll.BQL($A35,BZ$3,$C$1,$D$1,$E$1,$F$1,"cols=4;rows=1")</f>
        <v>952877894.77733696</v>
      </c>
      <c r="CA35" s="4">
        <v>957911583.96658504</v>
      </c>
      <c r="CB35" s="4">
        <v>1014473784.65584</v>
      </c>
      <c r="CC35" s="4">
        <v>1114311134.2907</v>
      </c>
      <c r="CE35" s="13" t="str">
        <f>_xll.BQL($A35,CE$3)</f>
        <v>#N/A</v>
      </c>
      <c r="CF35" s="13" t="str">
        <f>_xll.BQL($A35,CF$3)</f>
        <v>#N/A</v>
      </c>
      <c r="CG35" s="13">
        <f>_xll.BQL($A35,CG$3,$C$1,$D$1,$E$1,$F$1,"cols=4;rows=1")</f>
        <v>2085.3024999999998</v>
      </c>
      <c r="CH35" s="14">
        <v>-1223.845</v>
      </c>
      <c r="CI35" s="14">
        <v>-78.691666666666663</v>
      </c>
      <c r="CJ35" s="14">
        <v>-220.99</v>
      </c>
      <c r="CK35" s="33">
        <f t="shared" si="57"/>
        <v>-5.0784222222222217</v>
      </c>
      <c r="CL35" s="39">
        <f t="shared" si="22"/>
        <v>-2</v>
      </c>
      <c r="CM35" s="13">
        <f>_xll.BQL($A35,CM$3)</f>
        <v>2.9498637040036839</v>
      </c>
      <c r="CN35" s="13">
        <f>_xll.BQL($A35,CN$3)</f>
        <v>2.9173060203772625</v>
      </c>
      <c r="CO35" s="13">
        <f>_xll.BQL($A35,CO$3,$C$1,$D$1,$E$1,$F$1,"cols=4;rows=1")</f>
        <v>2.2515299877600925</v>
      </c>
      <c r="CP35" s="13">
        <v>2.0979474499268411</v>
      </c>
      <c r="CQ35" s="13">
        <v>1.8000727008360595</v>
      </c>
      <c r="CR35" s="13">
        <v>1.915646258503404</v>
      </c>
      <c r="CT35" s="13" t="str">
        <f>_xll.BQL($A35,CT$3)</f>
        <v>IG7</v>
      </c>
      <c r="CU35" s="13" t="str">
        <f>_xll.BQL($A35,CU$3)</f>
        <v>BB</v>
      </c>
      <c r="CW35" s="40">
        <f t="shared" si="23"/>
        <v>0</v>
      </c>
      <c r="CX35" s="43">
        <f t="shared" si="24"/>
        <v>0</v>
      </c>
    </row>
    <row r="36" spans="1:102" x14ac:dyDescent="0.25">
      <c r="A36" t="str">
        <f>Notations!I37</f>
        <v>CHTR US Equity</v>
      </c>
      <c r="C36" s="4">
        <f>_xll.BQL($A36,C$3)</f>
        <v>55085000000</v>
      </c>
      <c r="D36" s="4">
        <f>_xll.BQL($A36,D$3)</f>
        <v>55085000000</v>
      </c>
      <c r="E36" s="4">
        <f>_xll.BQL($A36,E$3,$C$1,$D$1,$E$1,$F$1,"cols=4;rows=1")</f>
        <v>55093592592.59259</v>
      </c>
      <c r="F36" s="4">
        <v>55891807692.307693</v>
      </c>
      <c r="G36" s="4">
        <v>56353363636.36364</v>
      </c>
      <c r="H36" s="4">
        <v>57536153846.153847</v>
      </c>
      <c r="J36" s="6">
        <f t="shared" si="41"/>
        <v>0</v>
      </c>
      <c r="K36" s="6">
        <f t="shared" si="42"/>
        <v>1.5598788404447284E-4</v>
      </c>
      <c r="L36" s="6">
        <f t="shared" si="43"/>
        <v>1.4488347231551346E-2</v>
      </c>
      <c r="M36" s="6">
        <f t="shared" si="44"/>
        <v>8.2580249792041371E-3</v>
      </c>
      <c r="N36" s="6">
        <f t="shared" si="45"/>
        <v>2.0988812973480986E-2</v>
      </c>
      <c r="O36" s="33">
        <f t="shared" si="5"/>
        <v>1.4578395061412156E-2</v>
      </c>
      <c r="P36" s="39">
        <f t="shared" si="6"/>
        <v>0</v>
      </c>
      <c r="Q36" s="4">
        <f>_xll.BQL($A36,Q$3)</f>
        <v>30777000000</v>
      </c>
      <c r="R36" s="4">
        <f>_xll.BQL($A36,R$3)</f>
        <v>30777000000</v>
      </c>
      <c r="S36" s="4">
        <f>_xll.BQL($A36,S$3,$C$1,$D$1,$E$1,$F$1,"cols=4;rows=1")</f>
        <v>33081418171.502964</v>
      </c>
      <c r="T36" s="4">
        <v>33773408214.914764</v>
      </c>
      <c r="U36" s="4">
        <v>32208458987.599072</v>
      </c>
      <c r="V36" s="4" t="e">
        <v>#N/A</v>
      </c>
      <c r="X36" s="7">
        <f>_xll.BQL($A36,X$3)</f>
        <v>55.871834437687212</v>
      </c>
      <c r="Y36" s="7">
        <f>_xll.BQL($A36,Y$3)</f>
        <v>55.871834437687212</v>
      </c>
      <c r="Z36" s="7">
        <f>_xll.BQL($A36,Z$3,$C$1,$D$1,$E$1,$F$1,"cols=4;rows=1")</f>
        <v>60.045853999999999</v>
      </c>
      <c r="AA36">
        <v>60.426401666666699</v>
      </c>
      <c r="AB36">
        <v>57.154457000000001</v>
      </c>
      <c r="AC36" t="e">
        <v>#N/A</v>
      </c>
      <c r="AD36" s="35" t="e">
        <f t="shared" si="7"/>
        <v>#N/A</v>
      </c>
      <c r="AE36" s="4">
        <f>_xll.BQL($A36,AE$3)</f>
        <v>22434000000</v>
      </c>
      <c r="AF36" s="4">
        <f>_xll.BQL($A36,AF$3)</f>
        <v>22434000000</v>
      </c>
      <c r="AG36" s="4">
        <f>_xll.BQL($A36,AG$3,$C$1,$D$1,$E$1,$F$1,"cols=4;rows=1")</f>
        <v>22710692307.692299</v>
      </c>
      <c r="AH36" s="4">
        <v>23384923076.9231</v>
      </c>
      <c r="AI36" s="4">
        <v>23795045454.545502</v>
      </c>
      <c r="AJ36" s="4">
        <v>24566615384.615398</v>
      </c>
      <c r="AL36" s="7">
        <f>_xll.BQL($A36,AL$3)</f>
        <v>40.726150494690025</v>
      </c>
      <c r="AM36" s="7">
        <f>_xll.BQL($A36,AM$3)</f>
        <v>40.726150494690025</v>
      </c>
      <c r="AN36" s="7">
        <f>_xll.BQL($A36,AN$3,$C$1,$D$1,$E$1,$F$1,"cols=4;rows=1")</f>
        <v>41.222020999127551</v>
      </c>
      <c r="AO36" s="7">
        <v>41.83962559532948</v>
      </c>
      <c r="AP36" s="7">
        <v>42.22471192330223</v>
      </c>
      <c r="AQ36" s="7">
        <v>42.697701779483161</v>
      </c>
      <c r="AR36" s="35">
        <f t="shared" si="8"/>
        <v>42.254013099371626</v>
      </c>
      <c r="AS36" s="4">
        <f>_xll.BQL($A36,AS$3)</f>
        <v>4895770000</v>
      </c>
      <c r="AT36" s="4">
        <f>_xll.BQL($A36,AT$3)</f>
        <v>4895770000</v>
      </c>
      <c r="AU36" s="4">
        <f>_xll.BQL($A36,AU$3,$C$1,$D$1,$E$1,$F$1,"cols=4;rows=1")</f>
        <v>5433052631.5789471</v>
      </c>
      <c r="AV36" s="4">
        <v>5771789473.6842108</v>
      </c>
      <c r="AW36" s="4">
        <v>5874500000</v>
      </c>
      <c r="AX36" s="4">
        <v>6224636363.636364</v>
      </c>
      <c r="AY36" s="33">
        <f t="shared" si="9"/>
        <v>4.6581814049003745E-2</v>
      </c>
      <c r="AZ36" s="39">
        <f t="shared" si="10"/>
        <v>0</v>
      </c>
      <c r="BA36" s="11">
        <f t="shared" si="46"/>
        <v>8.8876645184714526E-2</v>
      </c>
      <c r="BB36" s="11">
        <f t="shared" si="47"/>
        <v>8.8876645184714526E-2</v>
      </c>
      <c r="BC36" s="11">
        <f t="shared" si="48"/>
        <v>9.8614963662932889E-2</v>
      </c>
      <c r="BD36" s="11">
        <f t="shared" si="49"/>
        <v>0.10326718193583447</v>
      </c>
      <c r="BE36" s="11">
        <f t="shared" si="50"/>
        <v>0.10424399930955157</v>
      </c>
      <c r="BF36" s="11">
        <f t="shared" si="51"/>
        <v>0.10818652182209544</v>
      </c>
      <c r="BG36" s="33">
        <f t="shared" si="17"/>
        <v>0.10523256768916049</v>
      </c>
      <c r="BH36" s="39">
        <f t="shared" si="18"/>
        <v>0</v>
      </c>
      <c r="BI36">
        <f>_xll.BQL($A36,BI$3)</f>
        <v>33.681989999999999</v>
      </c>
      <c r="BJ36">
        <f>_xll.BQL($A36,BJ$3,$C$1,$D$1,$E$1,$F$1)</f>
        <v>33.681989999999999</v>
      </c>
      <c r="BK36">
        <f>_xll.BQL($A36,BK$3,$C$1,$D$1,$E$1,$F$1,"cols=4;rows=1")</f>
        <v>37.143461538461544</v>
      </c>
      <c r="BL36">
        <v>43.396250000000002</v>
      </c>
      <c r="BM36">
        <v>50.677619047619039</v>
      </c>
      <c r="BN36">
        <v>60.54666666666666</v>
      </c>
      <c r="BP36">
        <f>_xll.BQL($A36,BP$3)</f>
        <v>19.653002636899743</v>
      </c>
      <c r="BQ36">
        <f>_xll.BQL($A36,BQ$3,$C$1,$D$1,$E$1,$F$1)</f>
        <v>19.653002636899743</v>
      </c>
      <c r="BR36">
        <f>_xll.BQL($A36,BR$3,$C$1,$D$1,$E$1,$F$1,"cols=4;rows=1")</f>
        <v>10.276921103716097</v>
      </c>
      <c r="BS36">
        <v>16.834156544789938</v>
      </c>
      <c r="BT36">
        <v>16.778797816905922</v>
      </c>
      <c r="BU36">
        <v>19.474173815810499</v>
      </c>
      <c r="BV36" s="33">
        <f t="shared" si="56"/>
        <v>0.17695709392502118</v>
      </c>
      <c r="BW36" s="39">
        <f t="shared" si="20"/>
        <v>1</v>
      </c>
      <c r="BX36" s="4">
        <f>_xll.BQL($A36,BX$3)</f>
        <v>3161000000</v>
      </c>
      <c r="BY36" s="4">
        <f>_xll.BQL($A36,BY$3,$C$1,$D$1,$E$1,$F$1)</f>
        <v>3161000000</v>
      </c>
      <c r="BZ36" s="4">
        <f>_xll.BQL($A36,BZ$3,$C$1,$D$1,$E$1,$F$1,"cols=4;rows=1")</f>
        <v>3773708638.0654702</v>
      </c>
      <c r="CA36" s="4">
        <v>5417867816.8457003</v>
      </c>
      <c r="CB36" s="4">
        <v>7164680782.7968702</v>
      </c>
      <c r="CC36" s="4">
        <v>8881336167.2873096</v>
      </c>
      <c r="CE36" s="13">
        <f>_xll.BQL($A36,CE$3)</f>
        <v>38.113448056086682</v>
      </c>
      <c r="CF36" s="13">
        <f>_xll.BQL($A36,CF$3)</f>
        <v>38.113448056086682</v>
      </c>
      <c r="CG36" s="13">
        <f>_xll.BQL($A36,CG$3,$C$1,$D$1,$E$1,$F$1,"cols=4;rows=1")</f>
        <v>24.708991205685578</v>
      </c>
      <c r="CH36" s="14">
        <v>22.711289944390252</v>
      </c>
      <c r="CI36" s="14">
        <v>25.900000000000002</v>
      </c>
      <c r="CJ36" s="14">
        <v>25.2</v>
      </c>
      <c r="CK36" s="33">
        <f t="shared" si="57"/>
        <v>0.2460376331479675</v>
      </c>
      <c r="CL36" s="39">
        <f t="shared" si="22"/>
        <v>2</v>
      </c>
      <c r="CM36" s="13">
        <f>_xll.BQL($A36,CM$3)</f>
        <v>4.2473214685973009</v>
      </c>
      <c r="CN36" s="13">
        <f>_xll.BQL($A36,CN$3)</f>
        <v>4.2473214685973009</v>
      </c>
      <c r="CO36" s="13">
        <f>_xll.BQL($A36,CO$3,$C$1,$D$1,$E$1,$F$1,"cols=4;rows=1")</f>
        <v>4.1691326244092943</v>
      </c>
      <c r="CP36" s="13">
        <v>4.0991158633714342</v>
      </c>
      <c r="CQ36" s="13">
        <v>4.0400538616697599</v>
      </c>
      <c r="CR36" s="13">
        <v>3.7880276090687093</v>
      </c>
      <c r="CT36" s="13" t="str">
        <f>_xll.BQL($A36,CT$3)</f>
        <v>IG8</v>
      </c>
      <c r="CU36" s="13" t="str">
        <f>_xll.BQL($A36,CU$3)</f>
        <v>BB+</v>
      </c>
      <c r="CW36" s="40">
        <f t="shared" si="23"/>
        <v>3</v>
      </c>
      <c r="CX36" s="43">
        <f t="shared" si="24"/>
        <v>1</v>
      </c>
    </row>
    <row r="37" spans="1:102" x14ac:dyDescent="0.25">
      <c r="A37" t="str">
        <f>Notations!I38</f>
        <v>GOOGL US Equity</v>
      </c>
      <c r="C37" s="4">
        <f>_xll.BQL($A37,C$3)</f>
        <v>307394000000</v>
      </c>
      <c r="D37" s="4">
        <f>_xll.BQL($A37,D$3)</f>
        <v>339859000000</v>
      </c>
      <c r="E37" s="4">
        <f>_xll.BQL($A37,E$3,$C$1,$D$1,$E$1,$F$1,"cols=4;rows=1")</f>
        <v>296929100000</v>
      </c>
      <c r="F37" s="4">
        <v>349055676470.58826</v>
      </c>
      <c r="G37" s="4">
        <v>390379187500</v>
      </c>
      <c r="H37" s="4">
        <v>427402062500</v>
      </c>
      <c r="J37" s="6">
        <f t="shared" si="41"/>
        <v>0.10561364242633231</v>
      </c>
      <c r="K37" s="6">
        <f t="shared" si="42"/>
        <v>-0.12631679608308155</v>
      </c>
      <c r="L37" s="6">
        <f t="shared" si="43"/>
        <v>0.17555226641844213</v>
      </c>
      <c r="M37" s="6">
        <f t="shared" si="44"/>
        <v>0.11838658934656721</v>
      </c>
      <c r="N37" s="6">
        <f t="shared" si="45"/>
        <v>9.4838239807546021E-2</v>
      </c>
      <c r="O37" s="33">
        <f t="shared" si="5"/>
        <v>0.12959236519085179</v>
      </c>
      <c r="P37" s="39">
        <f t="shared" si="6"/>
        <v>1</v>
      </c>
      <c r="Q37" s="4">
        <f>_xll.BQL($A37,Q$3)</f>
        <v>174061999999.99997</v>
      </c>
      <c r="R37" s="4">
        <f>_xll.BQL($A37,R$3)</f>
        <v>196744000000</v>
      </c>
      <c r="S37" s="4">
        <f>_xll.BQL($A37,S$3,$C$1,$D$1,$E$1,$F$1,"cols=4;rows=1")</f>
        <v>203555415401.86502</v>
      </c>
      <c r="T37" s="4">
        <v>226964797462.11493</v>
      </c>
      <c r="U37" s="4">
        <v>252309072577.25439</v>
      </c>
      <c r="V37" s="4">
        <v>279648545188.65985</v>
      </c>
      <c r="X37" s="7">
        <f>_xll.BQL($A37,X$3)</f>
        <v>56.625047984020505</v>
      </c>
      <c r="Y37" s="7">
        <f>_xll.BQL($A37,Y$3)</f>
        <v>57.889889630699791</v>
      </c>
      <c r="Z37" s="7">
        <f>_xll.BQL($A37,Z$3,$C$1,$D$1,$E$1,$F$1,"cols=4;rows=1")</f>
        <v>58.057719258529616</v>
      </c>
      <c r="AA37">
        <v>58.124117863501532</v>
      </c>
      <c r="AB37">
        <v>58.500999782290215</v>
      </c>
      <c r="AC37">
        <v>55.362806348707153</v>
      </c>
      <c r="AD37" s="35">
        <f t="shared" si="7"/>
        <v>57.329307998166293</v>
      </c>
      <c r="AE37" s="4">
        <f>_xll.BQL($A37,AE$3)</f>
        <v>99601000000</v>
      </c>
      <c r="AF37" s="4">
        <f>_xll.BQL($A37,AF$3)</f>
        <v>123697000000</v>
      </c>
      <c r="AG37" s="4">
        <f>_xll.BQL($A37,AG$3,$C$1,$D$1,$E$1,$F$1,"cols=4;rows=1")</f>
        <v>143822351851.85199</v>
      </c>
      <c r="AH37" s="4">
        <v>165240130434.78299</v>
      </c>
      <c r="AI37" s="4">
        <v>188021146341.46301</v>
      </c>
      <c r="AJ37" s="4">
        <v>212772166666.66699</v>
      </c>
      <c r="AL37" s="7">
        <f>_xll.BQL($A37,AL$3)</f>
        <v>32.401738485461657</v>
      </c>
      <c r="AM37" s="7">
        <f>_xll.BQL($A37,AM$3)</f>
        <v>36.396564457613302</v>
      </c>
      <c r="AN37" s="7">
        <f>_xll.BQL($A37,AN$3,$C$1,$D$1,$E$1,$F$1,"cols=4;rows=1")</f>
        <v>48.436597104107342</v>
      </c>
      <c r="AO37" s="7">
        <v>47.339190156016919</v>
      </c>
      <c r="AP37" s="7">
        <v>48.16372193035086</v>
      </c>
      <c r="AQ37" s="7">
        <v>49.782671946433808</v>
      </c>
      <c r="AR37" s="36">
        <f>SUM(AN37:AP37)/3</f>
        <v>47.979836396825043</v>
      </c>
      <c r="AS37" s="4">
        <f>_xll.BQL($A37,AS$3)</f>
        <v>77845330000</v>
      </c>
      <c r="AT37" s="4">
        <f>_xll.BQL($A37,AT$3)</f>
        <v>96559210000</v>
      </c>
      <c r="AU37" s="4">
        <f>_xll.BQL($A37,AU$3,$C$1,$D$1,$E$1,$F$1,"cols=4;rows=1")</f>
        <v>99855916666.666672</v>
      </c>
      <c r="AV37" s="4">
        <v>110110565217.39131</v>
      </c>
      <c r="AW37" s="4">
        <v>123547700000</v>
      </c>
      <c r="AX37" s="4">
        <v>140223681818.18182</v>
      </c>
      <c r="AY37" s="33">
        <f t="shared" si="9"/>
        <v>0.11990120736466547</v>
      </c>
      <c r="AZ37" s="39">
        <f t="shared" si="10"/>
        <v>1</v>
      </c>
      <c r="BA37" s="11">
        <f t="shared" si="46"/>
        <v>0.25324284143477099</v>
      </c>
      <c r="BB37" s="11">
        <f t="shared" si="47"/>
        <v>0.28411550084005427</v>
      </c>
      <c r="BC37" s="11">
        <f t="shared" si="48"/>
        <v>0.3362954882720039</v>
      </c>
      <c r="BD37" s="11">
        <f t="shared" si="49"/>
        <v>0.31545272757272957</v>
      </c>
      <c r="BE37" s="11">
        <f t="shared" si="50"/>
        <v>0.31648126733190662</v>
      </c>
      <c r="BF37" s="11">
        <f t="shared" si="51"/>
        <v>0.32808377432240826</v>
      </c>
      <c r="BG37" s="33">
        <f t="shared" si="17"/>
        <v>0.32000592307568149</v>
      </c>
      <c r="BH37" s="39">
        <f t="shared" si="18"/>
        <v>2</v>
      </c>
      <c r="BI37">
        <f>_xll.BQL($A37,BI$3)</f>
        <v>6.1183719999999999</v>
      </c>
      <c r="BJ37">
        <f>_xll.BQL($A37,BJ$3,$C$1,$D$1,$E$1,$F$1)</f>
        <v>7.7237399999999994</v>
      </c>
      <c r="BK37">
        <f>_xll.BQL($A37,BK$3,$C$1,$D$1,$E$1,$F$1,"cols=4;rows=1")</f>
        <v>8.218863636363638</v>
      </c>
      <c r="BL37">
        <v>9.1823404255319154</v>
      </c>
      <c r="BM37">
        <v>10.532631578947369</v>
      </c>
      <c r="BN37">
        <v>12.108333333333333</v>
      </c>
      <c r="BP37">
        <f>_xll.BQL($A37,BP$3)</f>
        <v>25.79776904497994</v>
      </c>
      <c r="BQ37">
        <f>_xll.BQL($A37,BQ$3,$C$1,$D$1,$E$1,$F$1)</f>
        <v>43.274541924332382</v>
      </c>
      <c r="BR37">
        <f>_xll.BQL($A37,BR$3,$C$1,$D$1,$E$1,$F$1,"cols=4;rows=1")</f>
        <v>34.330891229948719</v>
      </c>
      <c r="BS37">
        <v>11.722749418854685</v>
      </c>
      <c r="BT37">
        <v>14.705304866076487</v>
      </c>
      <c r="BU37">
        <v>14.960190552335254</v>
      </c>
      <c r="BV37" s="33">
        <f t="shared" si="56"/>
        <v>0.13796081612422142</v>
      </c>
      <c r="BW37" s="39">
        <f t="shared" si="20"/>
        <v>1</v>
      </c>
      <c r="BX37" s="4">
        <f>_xll.BQL($A37,BX$3)</f>
        <v>69495000000</v>
      </c>
      <c r="BY37" s="4">
        <f>_xll.BQL($A37,BY$3,$C$1,$D$1,$E$1,$F$1)</f>
        <v>55823000000</v>
      </c>
      <c r="BZ37" s="4">
        <f>_xll.BQL($A37,BZ$3,$C$1,$D$1,$E$1,$F$1,"cols=4;rows=1")</f>
        <v>75860179646.087494</v>
      </c>
      <c r="CA37" s="4">
        <v>89750631162.516205</v>
      </c>
      <c r="CB37" s="4">
        <v>104026825998.87399</v>
      </c>
      <c r="CC37" s="4">
        <v>118964018704.756</v>
      </c>
      <c r="CE37" s="13">
        <f>_xll.BQL($A37,CE$3)</f>
        <v>27.355645635125843</v>
      </c>
      <c r="CF37" s="13">
        <f>_xll.BQL($A37,CF$3)</f>
        <v>32.101355136288333</v>
      </c>
      <c r="CG37" s="13">
        <f>_xll.BQL($A37,CG$3,$C$1,$D$1,$E$1,$F$1,"cols=4;rows=1")</f>
        <v>31.129981829090791</v>
      </c>
      <c r="CH37" s="14">
        <v>28.973104642241992</v>
      </c>
      <c r="CI37" s="14">
        <v>26.592494665394081</v>
      </c>
      <c r="CJ37" s="14">
        <v>27.003580208434595</v>
      </c>
      <c r="CK37" s="33">
        <f t="shared" si="57"/>
        <v>0.27523059838690228</v>
      </c>
      <c r="CL37" s="39">
        <f t="shared" si="22"/>
        <v>2</v>
      </c>
      <c r="CM37" s="13">
        <f>_xll.BQL($A37,CM$3)</f>
        <v>-0.82377686971014352</v>
      </c>
      <c r="CN37" s="13">
        <f>_xll.BQL($A37,CN$3)</f>
        <v>-0.52804904822696186</v>
      </c>
      <c r="CO37" s="13">
        <f>_xll.BQL($A37,CO$3,$C$1,$D$1,$E$1,$F$1,"cols=4;rows=1")</f>
        <v>-0.54288849399728811</v>
      </c>
      <c r="CP37" s="13">
        <v>-0.54462607295539611</v>
      </c>
      <c r="CQ37" s="13">
        <v>-0.69627540597081405</v>
      </c>
      <c r="CR37" s="13">
        <v>-0.90552903614429381</v>
      </c>
      <c r="CT37" s="13" t="str">
        <f>_xll.BQL($A37,CT$3)</f>
        <v>IG1</v>
      </c>
      <c r="CU37" s="13" t="str">
        <f>_xll.BQL($A37,CU$3)</f>
        <v>AA+</v>
      </c>
      <c r="CW37" s="40">
        <f t="shared" si="23"/>
        <v>7</v>
      </c>
      <c r="CX37" s="43">
        <f t="shared" si="24"/>
        <v>2</v>
      </c>
    </row>
    <row r="38" spans="1:102" x14ac:dyDescent="0.25">
      <c r="C38" s="4"/>
      <c r="D38" s="4"/>
      <c r="E38" s="4"/>
      <c r="J38" s="6"/>
      <c r="K38" s="6"/>
      <c r="L38" s="6"/>
      <c r="M38" s="6"/>
      <c r="N38" s="6"/>
      <c r="P38" s="39"/>
      <c r="Q38" s="4"/>
      <c r="R38" s="4"/>
      <c r="X38" s="7"/>
      <c r="Y38" s="7"/>
      <c r="Z38" s="7"/>
      <c r="AY38" s="33"/>
      <c r="AZ38" s="39"/>
      <c r="BA38" s="11"/>
      <c r="BB38" s="11"/>
      <c r="BC38" s="11"/>
      <c r="BD38" s="11"/>
      <c r="BE38" s="11"/>
      <c r="BF38" s="11"/>
      <c r="BH38" s="39"/>
      <c r="BW38" s="39"/>
      <c r="CE38" s="13"/>
      <c r="CF38" s="13"/>
      <c r="CG38" s="13"/>
      <c r="CH38" s="14"/>
      <c r="CI38" s="14"/>
      <c r="CJ38" s="14"/>
      <c r="CL38" s="39"/>
      <c r="CM38" s="13"/>
      <c r="CN38" s="13"/>
      <c r="CO38" s="13"/>
      <c r="CP38" s="13"/>
      <c r="CQ38" s="13"/>
      <c r="CR38" s="13"/>
      <c r="CT38" s="13"/>
      <c r="CU38" s="13"/>
      <c r="CW38" s="40"/>
      <c r="CX38" s="43"/>
    </row>
    <row r="39" spans="1:102" x14ac:dyDescent="0.25">
      <c r="A39" t="str">
        <f>Notations!I40</f>
        <v>AXON US Equity</v>
      </c>
      <c r="C39" s="4">
        <f>_xll.BQL($A39,C$3)</f>
        <v>1563391000</v>
      </c>
      <c r="D39" s="4">
        <f>_xll.BQL($A39,D$3)</f>
        <v>1941251000</v>
      </c>
      <c r="E39" s="4">
        <f>_xll.BQL($A39,E$3,$C$1,$D$1,$E$1,$F$1,"cols=4;rows=1")</f>
        <v>2075466666.6666667</v>
      </c>
      <c r="F39" s="4">
        <v>2556533333.3333335</v>
      </c>
      <c r="G39" s="4">
        <v>3099750000</v>
      </c>
      <c r="H39" s="4">
        <v>3704500000</v>
      </c>
      <c r="J39" s="6">
        <f t="shared" si="41"/>
        <v>0.24169257722476334</v>
      </c>
      <c r="K39" s="6">
        <f t="shared" si="42"/>
        <v>6.9138749531444832E-2</v>
      </c>
      <c r="L39" s="6">
        <f t="shared" si="43"/>
        <v>0.2317872285750997</v>
      </c>
      <c r="M39" s="6">
        <f t="shared" si="44"/>
        <v>0.21248174611453008</v>
      </c>
      <c r="N39" s="6">
        <f t="shared" si="45"/>
        <v>0.1950963787402209</v>
      </c>
      <c r="O39" s="33">
        <f t="shared" si="5"/>
        <v>0.21312178447661689</v>
      </c>
      <c r="P39" s="39">
        <f t="shared" si="6"/>
        <v>2</v>
      </c>
      <c r="Q39" s="4">
        <f>_xll.BQL($A39,Q$3)</f>
        <v>955382000</v>
      </c>
      <c r="R39" s="4">
        <f>_xll.BQL($A39,R$3)</f>
        <v>1158415000</v>
      </c>
      <c r="S39" s="4">
        <f>_xll.BQL($A39,S$3,$C$1,$D$1,$E$1,$F$1,"cols=4;rows=1")</f>
        <v>1296781635.419014</v>
      </c>
      <c r="T39" s="4">
        <v>1604670821.6128368</v>
      </c>
      <c r="U39" s="4">
        <v>1972339787.0052557</v>
      </c>
      <c r="V39" s="4">
        <v>2328138299.1570196</v>
      </c>
      <c r="X39" s="7">
        <f>_xll.BQL($A39,X$3)</f>
        <v>61.109600861204903</v>
      </c>
      <c r="Y39" s="7">
        <f>_xll.BQL($A39,Y$3)</f>
        <v>59.673633136570182</v>
      </c>
      <c r="Z39" s="7">
        <f>_xll.BQL($A39,Z$3,$C$1,$D$1,$E$1,$F$1,"cols=4;rows=1")</f>
        <v>61.101865032854597</v>
      </c>
      <c r="AA39">
        <v>62.551162051442603</v>
      </c>
      <c r="AB39">
        <v>63.5774956381631</v>
      </c>
      <c r="AC39">
        <v>63.122469675913599</v>
      </c>
      <c r="AD39" s="35">
        <f t="shared" si="7"/>
        <v>63.083709121839767</v>
      </c>
      <c r="AE39" s="4">
        <f>_xll.BQL($A39,AE$3)</f>
        <v>203608000</v>
      </c>
      <c r="AF39" s="4">
        <f>_xll.BQL($A39,AF$3)</f>
        <v>170441000</v>
      </c>
      <c r="AG39" s="4">
        <f>_xll.BQL($A39,AG$3,$C$1,$D$1,$E$1,$F$1,"cols=4;rows=1")</f>
        <v>514000000</v>
      </c>
      <c r="AH39" s="4">
        <v>650200000</v>
      </c>
      <c r="AI39" s="4">
        <v>832500000</v>
      </c>
      <c r="AJ39" s="4">
        <v>938500000</v>
      </c>
      <c r="AL39" s="7">
        <f>_xll.BQL($A39,AL$3)</f>
        <v>13.023485487635531</v>
      </c>
      <c r="AM39" s="7">
        <f>_xll.BQL($A39,AM$3)</f>
        <v>8.7799568422630561</v>
      </c>
      <c r="AN39" s="7">
        <f>_xll.BQL($A39,AN$3,$C$1,$D$1,$E$1,$F$1,"cols=4;rows=1")</f>
        <v>24.765514583065656</v>
      </c>
      <c r="AO39" s="7">
        <v>25.432877855429226</v>
      </c>
      <c r="AP39" s="7">
        <v>26.857004597144932</v>
      </c>
      <c r="AQ39" s="7">
        <v>25.334053178566609</v>
      </c>
      <c r="AR39" s="35">
        <f t="shared" si="8"/>
        <v>25.874645210380255</v>
      </c>
      <c r="AS39" s="4">
        <f>_xll.BQL($A39,AS$3)</f>
        <v>203300305.774443</v>
      </c>
      <c r="AT39" s="4">
        <f>_xll.BQL($A39,AT$3)</f>
        <v>252609951.43953297</v>
      </c>
      <c r="AU39" s="4">
        <f>_xll.BQL($A39,AU$3,$C$1,$D$1,$E$1,$F$1,"cols=4;rows=1")</f>
        <v>268416666.66666666</v>
      </c>
      <c r="AV39" s="4">
        <v>293125000</v>
      </c>
      <c r="AW39" s="4">
        <v>421888888.8888889</v>
      </c>
      <c r="AX39" s="4">
        <v>414000000</v>
      </c>
      <c r="AY39" s="33">
        <f t="shared" si="9"/>
        <v>0.17087765878675729</v>
      </c>
      <c r="AZ39" s="39">
        <f t="shared" si="10"/>
        <v>1</v>
      </c>
      <c r="BA39" s="11">
        <f t="shared" si="46"/>
        <v>0.13003804280211603</v>
      </c>
      <c r="BB39" s="11">
        <f t="shared" si="47"/>
        <v>0.13012740312279708</v>
      </c>
      <c r="BC39" s="11">
        <f t="shared" si="48"/>
        <v>0.12932834382628805</v>
      </c>
      <c r="BD39" s="11">
        <f t="shared" si="49"/>
        <v>0.11465721810785438</v>
      </c>
      <c r="BE39" s="11">
        <f t="shared" si="50"/>
        <v>0.13610416610658566</v>
      </c>
      <c r="BF39" s="11">
        <f t="shared" si="51"/>
        <v>0.11175597246591983</v>
      </c>
      <c r="BG39" s="33">
        <f t="shared" si="17"/>
        <v>0.12083911889345329</v>
      </c>
      <c r="BH39" s="39">
        <f t="shared" si="18"/>
        <v>0</v>
      </c>
      <c r="BI39">
        <f>_xll.BQL($A39,BI$3)</f>
        <v>2.6953010000000002</v>
      </c>
      <c r="BJ39">
        <f>_xll.BQL($A39,BJ$3,$C$1,$D$1,$E$1,$F$1)</f>
        <v>3.2830149999999998</v>
      </c>
      <c r="BK39">
        <f>_xll.BQL($A39,BK$3,$C$1,$D$1,$E$1,$F$1,"cols=4;rows=1")</f>
        <v>5.2453333333333338</v>
      </c>
      <c r="BL39">
        <v>6.293333333333333</v>
      </c>
      <c r="BM39">
        <v>7.7718181818181815</v>
      </c>
      <c r="BN39">
        <v>8.879999999999999</v>
      </c>
      <c r="BP39">
        <f>_xll.BQL($A39,BP$3)</f>
        <v>143.52613570344991</v>
      </c>
      <c r="BQ39">
        <f>_xll.BQL($A39,BQ$3,$C$1,$D$1,$E$1,$F$1)</f>
        <v>40.801738505389721</v>
      </c>
      <c r="BR39">
        <f>_xll.BQL($A39,BR$3,$C$1,$D$1,$E$1,$F$1,"cols=4;rows=1")</f>
        <v>94.610298936309277</v>
      </c>
      <c r="BS39">
        <v>19.979664463650209</v>
      </c>
      <c r="BT39">
        <v>23.492873651771959</v>
      </c>
      <c r="BU39">
        <v>14.25897765820563</v>
      </c>
      <c r="BV39" s="33">
        <f t="shared" ref="BV39:BV54" si="58">SUM(BS39:BU39)/300</f>
        <v>0.19243838591209267</v>
      </c>
      <c r="BW39" s="39">
        <f t="shared" si="20"/>
        <v>1</v>
      </c>
      <c r="BX39" s="4">
        <f>_xll.BQL($A39,BX$3)</f>
        <v>129628000.00000001</v>
      </c>
      <c r="BY39" s="4">
        <f>_xll.BQL($A39,BY$3,$C$1,$D$1,$E$1,$F$1)</f>
        <v>220189000</v>
      </c>
      <c r="BZ39" s="4">
        <f>_xll.BQL($A39,BZ$3,$C$1,$D$1,$E$1,$F$1,"cols=4;rows=1")</f>
        <v>201288397.19586599</v>
      </c>
      <c r="CA39" s="4">
        <v>415514726.64585501</v>
      </c>
      <c r="CB39" s="4">
        <v>553879880.11358297</v>
      </c>
      <c r="CC39" s="4">
        <v>534415037.89310998</v>
      </c>
      <c r="CE39" s="13">
        <f>_xll.BQL($A39,CE$3)</f>
        <v>12.096892059607189</v>
      </c>
      <c r="CF39" s="13">
        <f>_xll.BQL($A39,CF$3)</f>
        <v>16.47693300631077</v>
      </c>
      <c r="CG39" s="13">
        <f>_xll.BQL($A39,CG$3,$C$1,$D$1,$E$1,$F$1,"cols=4;rows=1")</f>
        <v>21.463333333333335</v>
      </c>
      <c r="CH39" s="14">
        <v>20.414999999999999</v>
      </c>
      <c r="CI39" s="14">
        <v>21.04</v>
      </c>
      <c r="CJ39" s="14">
        <v>16.66</v>
      </c>
      <c r="CK39" s="33">
        <f t="shared" ref="CK39:CK54" si="59">SUM(CH39:CJ39)/300</f>
        <v>0.19371666666666665</v>
      </c>
      <c r="CL39" s="39">
        <f t="shared" si="22"/>
        <v>1</v>
      </c>
      <c r="CM39" s="13">
        <f>_xll.BQL($A39,CM$3)</f>
        <v>-3.0485282499037742</v>
      </c>
      <c r="CN39" s="13">
        <f>_xll.BQL($A39,CN$3)</f>
        <v>-2.6736078014444398</v>
      </c>
      <c r="CO39" s="13">
        <f>_xll.BQL($A39,CO$3,$C$1,$D$1,$E$1,$F$1,"cols=4;rows=1")</f>
        <v>0.89494163424124518</v>
      </c>
      <c r="CP39" s="13">
        <v>1.3236952732492571</v>
      </c>
      <c r="CQ39" s="13">
        <v>0.37297297297297299</v>
      </c>
      <c r="CR39" s="13">
        <v>2.8449653702717104</v>
      </c>
      <c r="CT39" s="13" t="str">
        <f>_xll.BQL($A39,CT$3)</f>
        <v>IG1</v>
      </c>
      <c r="CU39" s="13" t="str">
        <f>_xll.BQL($A39,CU$3)</f>
        <v>N.A.</v>
      </c>
      <c r="CW39" s="40">
        <f t="shared" si="23"/>
        <v>5</v>
      </c>
      <c r="CX39" s="43">
        <f t="shared" si="24"/>
        <v>1</v>
      </c>
    </row>
    <row r="40" spans="1:102" x14ac:dyDescent="0.25">
      <c r="A40" t="str">
        <f>Notations!I41</f>
        <v>FDX US Equity</v>
      </c>
      <c r="C40" s="4">
        <f>_xll.BQL($A40,C$3)</f>
        <v>87693000000</v>
      </c>
      <c r="D40" s="4">
        <f>_xll.BQL($A40,D$3)</f>
        <v>87393000000</v>
      </c>
      <c r="E40" s="4">
        <f>_xll.BQL($A40,E$3,$C$1,$D$1,$E$1,$F$1,"cols=4;rows=1")</f>
        <v>87803892857.142853</v>
      </c>
      <c r="F40" s="4">
        <v>91441714285.714279</v>
      </c>
      <c r="G40" s="4">
        <v>94676058823.529419</v>
      </c>
      <c r="H40" s="4">
        <v>99863571428.571426</v>
      </c>
      <c r="J40" s="6">
        <f t="shared" si="41"/>
        <v>-3.4210256234818992E-3</v>
      </c>
      <c r="K40" s="6">
        <f t="shared" si="42"/>
        <v>4.701667835442791E-3</v>
      </c>
      <c r="L40" s="6">
        <f t="shared" si="43"/>
        <v>4.1431208915647666E-2</v>
      </c>
      <c r="M40" s="6">
        <f t="shared" si="44"/>
        <v>3.5370558864516344E-2</v>
      </c>
      <c r="N40" s="6">
        <f t="shared" si="45"/>
        <v>5.4792232265510998E-2</v>
      </c>
      <c r="O40" s="33">
        <f t="shared" si="5"/>
        <v>4.3864666681891672E-2</v>
      </c>
      <c r="P40" s="39">
        <f t="shared" si="6"/>
        <v>0</v>
      </c>
      <c r="Q40" s="4">
        <f>_xll.BQL($A40,Q$3)</f>
        <v>18952000000</v>
      </c>
      <c r="R40" s="4">
        <f>_xll.BQL($A40,R$3)</f>
        <v>19784999999.999996</v>
      </c>
      <c r="S40" s="4">
        <f>_xll.BQL($A40,S$3,$C$1,$D$1,$E$1,$F$1,"cols=4;rows=1")</f>
        <v>11022057341.467501</v>
      </c>
      <c r="T40" s="4">
        <v>12002135513.709793</v>
      </c>
      <c r="U40" s="4">
        <v>13051632309.52681</v>
      </c>
      <c r="V40" s="4">
        <v>13781172857.142855</v>
      </c>
      <c r="X40" s="7">
        <f>_xll.BQL($A40,X$3)</f>
        <v>21.611759205409783</v>
      </c>
      <c r="Y40" s="7">
        <f>_xll.BQL($A40,Y$3)</f>
        <v>22.639112972434859</v>
      </c>
      <c r="Z40" s="7">
        <f>_xll.BQL($A40,Z$3,$C$1,$D$1,$E$1,$F$1,"cols=4;rows=1")</f>
        <v>12.5530394869854</v>
      </c>
      <c r="AA40">
        <v>13.125448934835701</v>
      </c>
      <c r="AB40">
        <v>13.785567831730599</v>
      </c>
      <c r="AC40">
        <v>13.8</v>
      </c>
      <c r="AD40" s="35">
        <f t="shared" si="7"/>
        <v>13.570338922188768</v>
      </c>
      <c r="AE40" s="4">
        <f>_xll.BQL($A40,AE$3)</f>
        <v>13854000000</v>
      </c>
      <c r="AF40" s="4">
        <f>_xll.BQL($A40,AF$3)</f>
        <v>10133000000</v>
      </c>
      <c r="AG40" s="4">
        <f>_xll.BQL($A40,AG$3,$C$1,$D$1,$E$1,$F$1,"cols=4;rows=1")</f>
        <v>10664666666.6667</v>
      </c>
      <c r="AH40" s="4">
        <v>11754166666.6667</v>
      </c>
      <c r="AI40" s="4">
        <v>12627625000</v>
      </c>
      <c r="AJ40" s="4">
        <v>13456666666.6667</v>
      </c>
      <c r="AL40" s="7">
        <f>_xll.BQL($A40,AL$3)</f>
        <v>15.798296329239506</v>
      </c>
      <c r="AM40" s="7">
        <f>_xll.BQL($A40,AM$3)</f>
        <v>11.594750151613974</v>
      </c>
      <c r="AN40" s="7">
        <f>_xll.BQL($A40,AN$3,$C$1,$D$1,$E$1,$F$1,"cols=4;rows=1")</f>
        <v>12.146006651456945</v>
      </c>
      <c r="AO40" s="7">
        <v>12.854271990068131</v>
      </c>
      <c r="AP40" s="7">
        <v>13.337717219024873</v>
      </c>
      <c r="AQ40" s="7">
        <v>13.475050485543406</v>
      </c>
      <c r="AR40" s="35">
        <f t="shared" si="8"/>
        <v>13.222346564878803</v>
      </c>
      <c r="AS40" s="4">
        <f>_xll.BQL($A40,AS$3)</f>
        <v>4851000000</v>
      </c>
      <c r="AT40" s="4">
        <f>_xll.BQL($A40,AT$3)</f>
        <v>4554440000</v>
      </c>
      <c r="AU40" s="4">
        <f>_xll.BQL($A40,AU$3,$C$1,$D$1,$E$1,$F$1,"cols=4;rows=1")</f>
        <v>4369000000</v>
      </c>
      <c r="AV40" s="4">
        <v>5315136363.636364</v>
      </c>
      <c r="AW40" s="4">
        <v>5865333333.333333</v>
      </c>
      <c r="AX40" s="4">
        <v>6566428571.4285717</v>
      </c>
      <c r="AY40" s="33">
        <f t="shared" si="9"/>
        <v>0.14653462906524842</v>
      </c>
      <c r="AZ40" s="39">
        <f t="shared" si="10"/>
        <v>1</v>
      </c>
      <c r="BA40" s="11">
        <f t="shared" si="46"/>
        <v>5.5317984331702645E-2</v>
      </c>
      <c r="BB40" s="11">
        <f t="shared" si="47"/>
        <v>5.2114471410753718E-2</v>
      </c>
      <c r="BC40" s="11">
        <f t="shared" si="48"/>
        <v>4.9758613859050345E-2</v>
      </c>
      <c r="BD40" s="11">
        <f t="shared" si="49"/>
        <v>5.812594837219423E-2</v>
      </c>
      <c r="BE40" s="11">
        <f t="shared" si="50"/>
        <v>6.19516000794453E-2</v>
      </c>
      <c r="BF40" s="11">
        <f t="shared" si="51"/>
        <v>6.5753992947521267E-2</v>
      </c>
      <c r="BG40" s="33">
        <f t="shared" si="17"/>
        <v>6.1943847133053599E-2</v>
      </c>
      <c r="BH40" s="39">
        <f t="shared" si="18"/>
        <v>0</v>
      </c>
      <c r="BI40">
        <f>_xll.BQL($A40,BI$3)</f>
        <v>19.326692999999999</v>
      </c>
      <c r="BJ40">
        <f>_xll.BQL($A40,BJ$3,$C$1,$D$1,$E$1,$F$1)</f>
        <v>18.396059000000001</v>
      </c>
      <c r="BK40">
        <f>_xll.BQL($A40,BK$3,$C$1,$D$1,$E$1,$F$1,"cols=4;rows=1")</f>
        <v>19.077142857142857</v>
      </c>
      <c r="BL40">
        <v>22.652692307692313</v>
      </c>
      <c r="BM40">
        <v>25.646250000000002</v>
      </c>
      <c r="BN40">
        <v>28.87</v>
      </c>
      <c r="BP40">
        <f>_xll.BQL($A40,BP$3)</f>
        <v>29.185074344928619</v>
      </c>
      <c r="BQ40">
        <f>_xll.BQL($A40,BQ$3,$C$1,$D$1,$E$1,$F$1)</f>
        <v>8.7768234442986284</v>
      </c>
      <c r="BR40">
        <f>_xll.BQL($A40,BR$3,$C$1,$D$1,$E$1,$F$1,"cols=4;rows=1")</f>
        <v>-1.2912200905614959</v>
      </c>
      <c r="BS40">
        <v>18.742583610787925</v>
      </c>
      <c r="BT40">
        <v>13.215019440718526</v>
      </c>
      <c r="BU40">
        <v>12.57006384949066</v>
      </c>
      <c r="BV40" s="33">
        <f t="shared" si="58"/>
        <v>0.14842555633665705</v>
      </c>
      <c r="BW40" s="39">
        <f t="shared" si="20"/>
        <v>1</v>
      </c>
      <c r="BX40" s="4">
        <f>_xll.BQL($A40,BX$3)</f>
        <v>3136000000</v>
      </c>
      <c r="BY40" s="4">
        <f>_xll.BQL($A40,BY$3,$C$1,$D$1,$E$1,$F$1)</f>
        <v>2647000000</v>
      </c>
      <c r="BZ40" s="4">
        <f>_xll.BQL($A40,BZ$3,$C$1,$D$1,$E$1,$F$1,"cols=4;rows=1")</f>
        <v>3271347818.1305399</v>
      </c>
      <c r="CA40" s="4">
        <v>4799784436.1919203</v>
      </c>
      <c r="CB40" s="4">
        <v>5340471798.8241701</v>
      </c>
      <c r="CC40" s="4">
        <v>6535334906.6614904</v>
      </c>
      <c r="CE40" s="13">
        <f>_xll.BQL($A40,CE$3)</f>
        <v>16.139370225451835</v>
      </c>
      <c r="CF40" s="13">
        <f>_xll.BQL($A40,CF$3)</f>
        <v>14.609401420358473</v>
      </c>
      <c r="CG40" s="13">
        <f>_xll.BQL($A40,CG$3,$C$1,$D$1,$E$1,$F$1,"cols=4;rows=1")</f>
        <v>15.979135080190913</v>
      </c>
      <c r="CH40" s="14">
        <v>18.043465250572904</v>
      </c>
      <c r="CI40" s="14">
        <v>18.770149360718353</v>
      </c>
      <c r="CJ40" s="14">
        <v>19.554306048231879</v>
      </c>
      <c r="CK40" s="33">
        <f t="shared" si="59"/>
        <v>0.18789306886507712</v>
      </c>
      <c r="CL40" s="39">
        <f t="shared" si="22"/>
        <v>1</v>
      </c>
      <c r="CM40" s="13">
        <f>_xll.BQL($A40,CM$3)</f>
        <v>2.3700273307014879</v>
      </c>
      <c r="CN40" s="13">
        <f>_xll.BQL($A40,CN$3)</f>
        <v>3.4870768898020978</v>
      </c>
      <c r="CO40" s="13">
        <f>_xll.BQL($A40,CO$3,$C$1,$D$1,$E$1,$F$1,"cols=4;rows=1")</f>
        <v>1.339071388385318</v>
      </c>
      <c r="CP40" s="13">
        <v>1.1387557603686602</v>
      </c>
      <c r="CQ40" s="13">
        <v>0.95052183869360229</v>
      </c>
      <c r="CR40" s="13">
        <v>0.8065890512756978</v>
      </c>
      <c r="CT40" s="13" t="str">
        <f>_xll.BQL($A40,CT$3)</f>
        <v>IG3</v>
      </c>
      <c r="CU40" s="13" t="str">
        <f>_xll.BQL($A40,CU$3)</f>
        <v>BBB</v>
      </c>
      <c r="CW40" s="40">
        <f t="shared" si="23"/>
        <v>3</v>
      </c>
      <c r="CX40" s="43">
        <f t="shared" si="24"/>
        <v>1</v>
      </c>
    </row>
    <row r="41" spans="1:102" x14ac:dyDescent="0.25">
      <c r="A41" t="str">
        <f>Notations!I42</f>
        <v>CPRT US Equity</v>
      </c>
      <c r="C41" s="4">
        <f>_xll.BQL($A41,C$3)</f>
        <v>4236823000.0000005</v>
      </c>
      <c r="D41" s="4">
        <f>_xll.BQL($A41,D$3)</f>
        <v>4363236000</v>
      </c>
      <c r="E41" s="4">
        <f>_xll.BQL($A41,E$3,$C$1,$D$1,$E$1,$F$1,"cols=4;rows=1")</f>
        <v>4696444444.4444447</v>
      </c>
      <c r="F41" s="4">
        <v>5132000000</v>
      </c>
      <c r="G41" s="4">
        <v>5838333333.333333</v>
      </c>
      <c r="H41" s="4">
        <v>6989000000</v>
      </c>
      <c r="J41" s="6">
        <f t="shared" si="41"/>
        <v>2.983674323897878E-2</v>
      </c>
      <c r="K41" s="6">
        <f t="shared" si="42"/>
        <v>7.6367275216019603E-2</v>
      </c>
      <c r="L41" s="6">
        <f t="shared" si="43"/>
        <v>9.2741553894198914E-2</v>
      </c>
      <c r="M41" s="6">
        <f t="shared" si="44"/>
        <v>0.13763315146791366</v>
      </c>
      <c r="N41" s="6">
        <f t="shared" si="45"/>
        <v>0.19708821010562372</v>
      </c>
      <c r="O41" s="33">
        <f t="shared" si="5"/>
        <v>0.14248763848924542</v>
      </c>
      <c r="P41" s="39">
        <f t="shared" si="6"/>
        <v>1</v>
      </c>
      <c r="Q41" s="4">
        <f>_xll.BQL($A41,Q$3)</f>
        <v>1907252000.0000002</v>
      </c>
      <c r="R41" s="4">
        <f>_xll.BQL($A41,R$3)</f>
        <v>1955338000</v>
      </c>
      <c r="S41" s="4">
        <f>_xll.BQL($A41,S$3,$C$1,$D$1,$E$1,$F$1,"cols=4;rows=1")</f>
        <v>2147471019.5622675</v>
      </c>
      <c r="T41" s="4">
        <v>2432107695.0904069</v>
      </c>
      <c r="U41" s="4" t="e">
        <v>#N/A</v>
      </c>
      <c r="V41" s="4" t="e">
        <v>#N/A</v>
      </c>
      <c r="X41" s="7">
        <f>_xll.BQL($A41,X$3)</f>
        <v>45.016088706089448</v>
      </c>
      <c r="Y41" s="7">
        <f>_xll.BQL($A41,Y$3)</f>
        <v>44.813940845739261</v>
      </c>
      <c r="Z41" s="7">
        <f>_xll.BQL($A41,Z$3,$C$1,$D$1,$E$1,$F$1,"cols=4;rows=1")</f>
        <v>46.4137350761414</v>
      </c>
      <c r="AA41">
        <v>47.586555371646298</v>
      </c>
      <c r="AB41" t="e">
        <v>#N/A</v>
      </c>
      <c r="AC41" t="e">
        <v>#N/A</v>
      </c>
      <c r="AD41" s="35" t="e">
        <f t="shared" si="7"/>
        <v>#N/A</v>
      </c>
      <c r="AE41" s="4">
        <f>_xll.BQL($A41,AE$3)</f>
        <v>1786115000</v>
      </c>
      <c r="AF41" s="4">
        <f>_xll.BQL($A41,AF$3)</f>
        <v>1808564000</v>
      </c>
      <c r="AG41" s="4">
        <f>_xll.BQL($A41,AG$3,$C$1,$D$1,$E$1,$F$1,"cols=4;rows=1")</f>
        <v>1952857142.8571401</v>
      </c>
      <c r="AH41" s="4">
        <v>2218857142.8571401</v>
      </c>
      <c r="AI41" s="4">
        <v>2565000000</v>
      </c>
      <c r="AJ41" s="4">
        <v>2901000000</v>
      </c>
      <c r="AL41" s="7">
        <f>_xll.BQL($A41,AL$3)</f>
        <v>42.156941651798995</v>
      </c>
      <c r="AM41" s="7">
        <f>_xll.BQL($A41,AM$3)</f>
        <v>41.450061376464625</v>
      </c>
      <c r="AN41" s="7">
        <f>_xll.BQL($A41,AN$3,$C$1,$D$1,$E$1,$F$1,"cols=4;rows=1")</f>
        <v>41.58160851167375</v>
      </c>
      <c r="AO41" s="7">
        <v>43.235719853022999</v>
      </c>
      <c r="AP41" s="7">
        <v>43.93377105338282</v>
      </c>
      <c r="AQ41" s="7">
        <v>41.508084132207756</v>
      </c>
      <c r="AR41" s="35">
        <f t="shared" si="8"/>
        <v>42.892525012871197</v>
      </c>
      <c r="AS41" s="4">
        <f>_xll.BQL($A41,AS$3)</f>
        <v>1357929240</v>
      </c>
      <c r="AT41" s="4">
        <f>_xll.BQL($A41,AT$3)</f>
        <v>1390651400</v>
      </c>
      <c r="AU41" s="4">
        <f>_xll.BQL($A41,AU$3,$C$1,$D$1,$E$1,$F$1,"cols=4;rows=1")</f>
        <v>1518500000</v>
      </c>
      <c r="AV41" s="4">
        <v>1690500000</v>
      </c>
      <c r="AW41" s="4">
        <v>1923000000</v>
      </c>
      <c r="AX41" s="4">
        <v>2169000000</v>
      </c>
      <c r="AY41" s="33">
        <f t="shared" si="9"/>
        <v>0.12624268840144404</v>
      </c>
      <c r="AZ41" s="39">
        <f t="shared" si="10"/>
        <v>1</v>
      </c>
      <c r="BA41" s="11">
        <f t="shared" si="46"/>
        <v>0.32050648327768233</v>
      </c>
      <c r="BB41" s="11">
        <f t="shared" si="47"/>
        <v>0.31872018841062</v>
      </c>
      <c r="BC41" s="11">
        <f t="shared" si="48"/>
        <v>0.32332970568751773</v>
      </c>
      <c r="BD41" s="11">
        <f t="shared" si="49"/>
        <v>0.32940374123148869</v>
      </c>
      <c r="BE41" s="11">
        <f t="shared" si="50"/>
        <v>0.32937482158150161</v>
      </c>
      <c r="BF41" s="11">
        <f t="shared" si="51"/>
        <v>0.31034482758620691</v>
      </c>
      <c r="BG41" s="33">
        <f t="shared" si="17"/>
        <v>0.32304113013306573</v>
      </c>
      <c r="BH41" s="39">
        <f t="shared" si="18"/>
        <v>2</v>
      </c>
      <c r="BI41">
        <f>_xll.BQL($A41,BI$3)</f>
        <v>1.3947780000000001</v>
      </c>
      <c r="BJ41">
        <f>_xll.BQL($A41,BJ$3,$C$1,$D$1,$E$1,$F$1)</f>
        <v>1.4180250000000001</v>
      </c>
      <c r="BK41">
        <f>_xll.BQL($A41,BK$3,$C$1,$D$1,$E$1,$F$1,"cols=4;rows=1")</f>
        <v>1.5630000000000002</v>
      </c>
      <c r="BL41">
        <v>1.77</v>
      </c>
      <c r="BM41">
        <v>2.0500000000000003</v>
      </c>
      <c r="BN41">
        <v>2.2200000000000002</v>
      </c>
      <c r="BP41">
        <f>_xll.BQL($A41,BP$3)</f>
        <v>10.983373715431537</v>
      </c>
      <c r="BQ41">
        <f>_xll.BQL($A41,BQ$3,$C$1,$D$1,$E$1,$F$1)</f>
        <v>5.6795811346641951</v>
      </c>
      <c r="BR41">
        <f>_xll.BQL($A41,BR$3,$C$1,$D$1,$E$1,$F$1,"cols=4;rows=1")</f>
        <v>12.060844091317763</v>
      </c>
      <c r="BS41">
        <v>13.243761996161217</v>
      </c>
      <c r="BT41">
        <v>15.819209039548037</v>
      </c>
      <c r="BU41">
        <v>8.2926829268292632</v>
      </c>
      <c r="BV41" s="33">
        <f t="shared" si="58"/>
        <v>0.12451884654179506</v>
      </c>
      <c r="BW41" s="39">
        <f t="shared" si="20"/>
        <v>1</v>
      </c>
      <c r="BX41" s="4">
        <f>_xll.BQL($A41,BX$3)</f>
        <v>961574000.00000012</v>
      </c>
      <c r="BY41" s="4">
        <f>_xll.BQL($A41,BY$3,$C$1,$D$1,$E$1,$F$1)</f>
        <v>994104000</v>
      </c>
      <c r="BZ41" s="4">
        <f>_xll.BQL($A41,BZ$3,$C$1,$D$1,$E$1,$F$1,"cols=4;rows=1")</f>
        <v>1144660137.1556499</v>
      </c>
      <c r="CA41" s="4">
        <v>1363047616.9729099</v>
      </c>
      <c r="CB41" s="4">
        <v>1488109627.3440001</v>
      </c>
      <c r="CC41" s="4">
        <v>1300514767.11936</v>
      </c>
      <c r="CE41" s="13">
        <f>_xll.BQL($A41,CE$3)</f>
        <v>20.175775347888248</v>
      </c>
      <c r="CF41" s="13">
        <f>_xll.BQL($A41,CF$3)</f>
        <v>19.466108143367826</v>
      </c>
      <c r="CG41" s="13">
        <f>_xll.BQL($A41,CG$3,$C$1,$D$1,$E$1,$F$1,"cols=4;rows=1")</f>
        <v>17.892499999999998</v>
      </c>
      <c r="CH41" s="14">
        <v>17.324999999999999</v>
      </c>
      <c r="CI41" s="14">
        <v>17.036666666666665</v>
      </c>
      <c r="CJ41" s="14">
        <v>14.57</v>
      </c>
      <c r="CK41" s="33">
        <f t="shared" si="59"/>
        <v>0.16310555555555556</v>
      </c>
      <c r="CL41" s="39">
        <f t="shared" si="22"/>
        <v>1</v>
      </c>
      <c r="CM41" s="13">
        <f>_xll.BQL($A41,CM$3)</f>
        <v>-1.847035590139452</v>
      </c>
      <c r="CN41" s="13">
        <f>_xll.BQL($A41,CN$3)</f>
        <v>-1.9774925952675975</v>
      </c>
      <c r="CO41" s="13">
        <f>_xll.BQL($A41,CO$3,$C$1,$D$1,$E$1,$F$1,"cols=4;rows=1")</f>
        <v>-2.2549865886369225</v>
      </c>
      <c r="CP41" s="13">
        <v>-2.5299811142587392</v>
      </c>
      <c r="CQ41" s="13">
        <v>-1.9516569200779728</v>
      </c>
      <c r="CR41" s="13" t="e">
        <v>#N/A</v>
      </c>
      <c r="CT41" s="13" t="str">
        <f>_xll.BQL($A41,CT$3)</f>
        <v>IG1</v>
      </c>
      <c r="CU41" s="13" t="str">
        <f>_xll.BQL($A41,CU$3)</f>
        <v>N.A.</v>
      </c>
      <c r="CW41" s="40">
        <f t="shared" si="23"/>
        <v>6</v>
      </c>
      <c r="CX41" s="43">
        <f t="shared" si="24"/>
        <v>1</v>
      </c>
    </row>
    <row r="42" spans="1:102" x14ac:dyDescent="0.25">
      <c r="A42" t="str">
        <f>Notations!I43</f>
        <v>GNRC US Equity</v>
      </c>
      <c r="C42" s="4">
        <f>_xll.BQL($A42,C$3)</f>
        <v>4022667000</v>
      </c>
      <c r="D42" s="4">
        <f>_xll.BQL($A42,D$3)</f>
        <v>4124703000</v>
      </c>
      <c r="E42" s="4">
        <f>_xll.BQL($A42,E$3,$C$1,$D$1,$E$1,$F$1,"cols=4;rows=1")</f>
        <v>4304125000</v>
      </c>
      <c r="F42" s="4">
        <v>4639833333.333333</v>
      </c>
      <c r="G42" s="4">
        <v>5004750000</v>
      </c>
      <c r="H42" s="4">
        <v>5264111111.1111107</v>
      </c>
      <c r="J42" s="6">
        <f t="shared" si="41"/>
        <v>2.5365261404933559E-2</v>
      </c>
      <c r="K42" s="6">
        <f t="shared" si="42"/>
        <v>4.3499374379197819E-2</v>
      </c>
      <c r="L42" s="6">
        <f t="shared" si="43"/>
        <v>7.7996882835264625E-2</v>
      </c>
      <c r="M42" s="6">
        <f t="shared" si="44"/>
        <v>7.8648658356981205E-2</v>
      </c>
      <c r="N42" s="6">
        <f t="shared" si="45"/>
        <v>5.1822990381359846E-2</v>
      </c>
      <c r="O42" s="33">
        <f t="shared" si="5"/>
        <v>6.9489510524535225E-2</v>
      </c>
      <c r="P42" s="39">
        <f t="shared" si="6"/>
        <v>1</v>
      </c>
      <c r="Q42" s="4">
        <f>_xll.BQL($A42,Q$3)</f>
        <v>1365431000.0000002</v>
      </c>
      <c r="R42" s="4">
        <f>_xll.BQL($A42,R$3)</f>
        <v>1552933000</v>
      </c>
      <c r="S42" s="4">
        <f>_xll.BQL($A42,S$3,$C$1,$D$1,$E$1,$F$1,"cols=4;rows=1")</f>
        <v>1657269168.5963655</v>
      </c>
      <c r="T42" s="4">
        <v>1802034873.622571</v>
      </c>
      <c r="U42" s="4">
        <v>1933860007.7359369</v>
      </c>
      <c r="V42" s="4">
        <v>2070486928.6423361</v>
      </c>
      <c r="X42" s="7">
        <f>_xll.BQL($A42,X$3)</f>
        <v>33.943426090203346</v>
      </c>
      <c r="Y42" s="7">
        <f>_xll.BQL($A42,Y$3)</f>
        <v>37.649571375199621</v>
      </c>
      <c r="Z42" s="7">
        <f>_xll.BQL($A42,Z$3,$C$1,$D$1,$E$1,$F$1,"cols=4;rows=1")</f>
        <v>38.5042062810993</v>
      </c>
      <c r="AA42">
        <v>38.838353539047503</v>
      </c>
      <c r="AB42">
        <v>38.640491687615501</v>
      </c>
      <c r="AC42">
        <v>39.332128158771198</v>
      </c>
      <c r="AD42" s="35">
        <f t="shared" si="7"/>
        <v>38.936991128478063</v>
      </c>
      <c r="AE42" s="4">
        <f>_xll.BQL($A42,AE$3)</f>
        <v>640893000</v>
      </c>
      <c r="AF42" s="4">
        <f>_xll.BQL($A42,AF$3)</f>
        <v>684179000</v>
      </c>
      <c r="AG42" s="4">
        <f>_xll.BQL($A42,AG$3,$C$1,$D$1,$E$1,$F$1,"cols=4;rows=1")</f>
        <v>777375000</v>
      </c>
      <c r="AH42" s="4">
        <v>870416666.66666698</v>
      </c>
      <c r="AI42" s="4">
        <v>964666666.66666698</v>
      </c>
      <c r="AJ42" s="4">
        <v>1045888888.88889</v>
      </c>
      <c r="AL42" s="7">
        <f>_xll.BQL($A42,AL$3)</f>
        <v>15.932042100427402</v>
      </c>
      <c r="AM42" s="7">
        <f>_xll.BQL($A42,AM$3)</f>
        <v>16.587351865091861</v>
      </c>
      <c r="AN42" s="7">
        <f>_xll.BQL($A42,AN$3,$C$1,$D$1,$E$1,$F$1,"cols=4;rows=1")</f>
        <v>18.061162257137049</v>
      </c>
      <c r="AO42" s="7">
        <v>18.759653723194088</v>
      </c>
      <c r="AP42" s="7">
        <v>19.275022062374084</v>
      </c>
      <c r="AQ42" s="7">
        <v>19.868290520716826</v>
      </c>
      <c r="AR42" s="35">
        <f t="shared" si="8"/>
        <v>19.300988768761666</v>
      </c>
      <c r="AS42" s="4">
        <f>_xll.BQL($A42,AS$3)</f>
        <v>251809251.97749701</v>
      </c>
      <c r="AT42" s="4">
        <f>_xll.BQL($A42,AT$3)</f>
        <v>319596830.89892697</v>
      </c>
      <c r="AU42" s="4">
        <f>_xll.BQL($A42,AU$3,$C$1,$D$1,$E$1,$F$1,"cols=4;rows=1")</f>
        <v>331090909.09090906</v>
      </c>
      <c r="AV42" s="4">
        <v>424090909.09090906</v>
      </c>
      <c r="AW42" s="4">
        <v>495500000</v>
      </c>
      <c r="AX42" s="4">
        <v>564250000</v>
      </c>
      <c r="AY42" s="33">
        <f t="shared" si="9"/>
        <v>0.19600664152657754</v>
      </c>
      <c r="AZ42" s="39">
        <f t="shared" si="10"/>
        <v>2</v>
      </c>
      <c r="BA42" s="11">
        <f t="shared" si="46"/>
        <v>6.2597588111940911E-2</v>
      </c>
      <c r="BB42" s="11">
        <f t="shared" si="47"/>
        <v>7.7483598430948111E-2</v>
      </c>
      <c r="BC42" s="11">
        <f t="shared" si="48"/>
        <v>7.6924092374387146E-2</v>
      </c>
      <c r="BD42" s="11">
        <f t="shared" si="49"/>
        <v>9.1402185945811801E-2</v>
      </c>
      <c r="BE42" s="11">
        <f t="shared" si="50"/>
        <v>9.9005944352864778E-2</v>
      </c>
      <c r="BF42" s="11">
        <f t="shared" si="51"/>
        <v>0.10718808704645715</v>
      </c>
      <c r="BG42" s="33">
        <f t="shared" si="17"/>
        <v>9.9198739115044579E-2</v>
      </c>
      <c r="BH42" s="39">
        <f t="shared" si="18"/>
        <v>0</v>
      </c>
      <c r="BI42">
        <f>_xll.BQL($A42,BI$3)</f>
        <v>3.869488</v>
      </c>
      <c r="BJ42">
        <f>_xll.BQL($A42,BJ$3,$C$1,$D$1,$E$1,$F$1)</f>
        <v>5.2263859999999998</v>
      </c>
      <c r="BK42">
        <f>_xll.BQL($A42,BK$3,$C$1,$D$1,$E$1,$F$1,"cols=4;rows=1")</f>
        <v>6.9630434782608708</v>
      </c>
      <c r="BL42">
        <v>8.1791304347826088</v>
      </c>
      <c r="BM42">
        <v>9.2921052631578931</v>
      </c>
      <c r="BN42">
        <v>10.386666666666668</v>
      </c>
      <c r="BP42">
        <f>_xll.BQL($A42,BP$3)</f>
        <v>-27.195743303756217</v>
      </c>
      <c r="BQ42">
        <f>_xll.BQL($A42,BQ$3,$C$1,$D$1,$E$1,$F$1)</f>
        <v>53.222776381629622</v>
      </c>
      <c r="BR42">
        <f>_xll.BQL($A42,BR$3,$C$1,$D$1,$E$1,$F$1,"cols=4;rows=1")</f>
        <v>79.947411085416732</v>
      </c>
      <c r="BS42">
        <v>17.464876678114251</v>
      </c>
      <c r="BT42">
        <v>13.607495775372922</v>
      </c>
      <c r="BU42">
        <v>11.779477013121912</v>
      </c>
      <c r="BV42" s="33">
        <f t="shared" si="58"/>
        <v>0.14283949822203026</v>
      </c>
      <c r="BW42" s="39">
        <f t="shared" si="20"/>
        <v>1</v>
      </c>
      <c r="BX42" s="4">
        <f>_xll.BQL($A42,BX$3)</f>
        <v>392609999.99999994</v>
      </c>
      <c r="BY42" s="4">
        <f>_xll.BQL($A42,BY$3,$C$1,$D$1,$E$1,$F$1)</f>
        <v>584052000</v>
      </c>
      <c r="BZ42" s="4">
        <f>_xll.BQL($A42,BZ$3,$C$1,$D$1,$E$1,$F$1,"cols=4;rows=1")</f>
        <v>488880130.244627</v>
      </c>
      <c r="CA42" s="4">
        <v>479816034.67208099</v>
      </c>
      <c r="CB42" s="4">
        <v>479907891.48493898</v>
      </c>
      <c r="CC42" s="4">
        <v>578039692.94618595</v>
      </c>
      <c r="CE42" s="13">
        <f>_xll.BQL($A42,CE$3)</f>
        <v>8.8345024494125575</v>
      </c>
      <c r="CF42" s="13">
        <f>_xll.BQL($A42,CF$3)</f>
        <v>12.276668760934413</v>
      </c>
      <c r="CG42" s="13">
        <f>_xll.BQL($A42,CG$3,$C$1,$D$1,$E$1,$F$1,"cols=4;rows=1")</f>
        <v>15.465714285714286</v>
      </c>
      <c r="CH42" s="14">
        <v>15.224285714285713</v>
      </c>
      <c r="CI42" s="14">
        <v>15.376666666666665</v>
      </c>
      <c r="CJ42" s="14">
        <v>12.535</v>
      </c>
      <c r="CK42" s="33">
        <f t="shared" si="59"/>
        <v>0.14378650793650791</v>
      </c>
      <c r="CL42" s="39">
        <f t="shared" si="22"/>
        <v>1</v>
      </c>
      <c r="CM42" s="13">
        <f>_xll.BQL($A42,CM$3)</f>
        <v>2.4474780366385533</v>
      </c>
      <c r="CN42" s="13">
        <f>_xll.BQL($A42,CN$3)</f>
        <v>1.9863805006340116</v>
      </c>
      <c r="CO42" s="13">
        <f>_xll.BQL($A42,CO$3,$C$1,$D$1,$E$1,$F$1,"cols=4;rows=1")</f>
        <v>1.6104053885047629</v>
      </c>
      <c r="CP42" s="13">
        <v>0.85565661400989301</v>
      </c>
      <c r="CQ42" s="13">
        <v>0.71695749827228727</v>
      </c>
      <c r="CR42" s="13">
        <v>-0.11449590991182394</v>
      </c>
      <c r="CT42" s="13" t="str">
        <f>_xll.BQL($A42,CT$3)</f>
        <v>IG3</v>
      </c>
      <c r="CU42" s="13" t="str">
        <f>_xll.BQL($A42,CU$3)</f>
        <v>N.A.</v>
      </c>
      <c r="CW42" s="40">
        <f t="shared" si="23"/>
        <v>5</v>
      </c>
      <c r="CX42" s="43">
        <f t="shared" si="24"/>
        <v>1</v>
      </c>
    </row>
    <row r="43" spans="1:102" x14ac:dyDescent="0.25">
      <c r="A43" t="str">
        <f>Notations!I44</f>
        <v>UBER US Equity</v>
      </c>
      <c r="C43" s="4">
        <f>_xll.BQL($A43,C$3)</f>
        <v>37281000000</v>
      </c>
      <c r="D43" s="4">
        <f>_xll.BQL($A43,D$3)</f>
        <v>41955000000</v>
      </c>
      <c r="E43" s="4">
        <f>_xll.BQL($A43,E$3,$C$1,$D$1,$E$1,$F$1,"cols=4;rows=1")</f>
        <v>43758442307.692307</v>
      </c>
      <c r="F43" s="4">
        <v>50567019230.769234</v>
      </c>
      <c r="G43" s="4">
        <v>58317069767.441864</v>
      </c>
      <c r="H43" s="4">
        <v>66459920000</v>
      </c>
      <c r="J43" s="6">
        <f t="shared" si="41"/>
        <v>0.12537217349320029</v>
      </c>
      <c r="K43" s="6">
        <f t="shared" si="42"/>
        <v>4.2985158090628195E-2</v>
      </c>
      <c r="L43" s="6">
        <f t="shared" si="43"/>
        <v>0.15559459075809112</v>
      </c>
      <c r="M43" s="6">
        <f t="shared" si="44"/>
        <v>0.15326294993391354</v>
      </c>
      <c r="N43" s="6">
        <f t="shared" si="45"/>
        <v>0.13963064785371393</v>
      </c>
      <c r="O43" s="33">
        <f t="shared" si="5"/>
        <v>0.14949606284857286</v>
      </c>
      <c r="P43" s="39">
        <f t="shared" si="6"/>
        <v>1</v>
      </c>
      <c r="Q43" s="4">
        <f>_xll.BQL($A43,Q$3)</f>
        <v>14846000000</v>
      </c>
      <c r="R43" s="4">
        <f>_xll.BQL($A43,R$3)</f>
        <v>16495000000</v>
      </c>
      <c r="S43" s="4">
        <f>_xll.BQL($A43,S$3,$C$1,$D$1,$E$1,$F$1,"cols=4;rows=1")</f>
        <v>17317316816.645443</v>
      </c>
      <c r="T43" s="4">
        <v>20460938898.138603</v>
      </c>
      <c r="U43" s="4">
        <v>24205255564.327339</v>
      </c>
      <c r="V43" s="4">
        <v>28203120163.127609</v>
      </c>
      <c r="X43" s="7">
        <f>_xll.BQL($A43,X$3)</f>
        <v>39.821893189560363</v>
      </c>
      <c r="Y43" s="7">
        <f>_xll.BQL($A43,Y$3)</f>
        <v>39.315933738529374</v>
      </c>
      <c r="Z43" s="7">
        <f>_xll.BQL($A43,Z$3,$C$1,$D$1,$E$1,$F$1,"cols=4;rows=1")</f>
        <v>39.554798416019104</v>
      </c>
      <c r="AA43">
        <v>40.448567022226399</v>
      </c>
      <c r="AB43">
        <v>41.478972568003698</v>
      </c>
      <c r="AC43">
        <v>42.106986521323797</v>
      </c>
      <c r="AD43" s="35">
        <f t="shared" si="7"/>
        <v>41.344842037184634</v>
      </c>
      <c r="AE43" s="4">
        <f>_xll.BQL($A43,AE$3)</f>
        <v>2416000000</v>
      </c>
      <c r="AF43" s="4">
        <f>_xll.BQL($A43,AF$3)</f>
        <v>4098000000</v>
      </c>
      <c r="AG43" s="4">
        <f>_xll.BQL($A43,AG$3,$C$1,$D$1,$E$1,$F$1,"cols=4;rows=1")</f>
        <v>6489217391.3043499</v>
      </c>
      <c r="AH43" s="4">
        <v>8506220000</v>
      </c>
      <c r="AI43" s="4">
        <v>10898976190.4762</v>
      </c>
      <c r="AJ43" s="4">
        <v>13480600000</v>
      </c>
      <c r="AL43" s="7">
        <f>_xll.BQL($A43,AL$3)</f>
        <v>6.4805128617794585</v>
      </c>
      <c r="AM43" s="7">
        <f>_xll.BQL($A43,AM$3)</f>
        <v>9.7676081515909896</v>
      </c>
      <c r="AN43" s="7">
        <f>_xll.BQL($A43,AN$3,$C$1,$D$1,$E$1,$F$1,"cols=4;rows=1")</f>
        <v>14.829635263693124</v>
      </c>
      <c r="AO43" s="7">
        <v>16.821675727376274</v>
      </c>
      <c r="AP43" s="7">
        <v>18.689169798721686</v>
      </c>
      <c r="AQ43" s="7">
        <v>20.283804133378432</v>
      </c>
      <c r="AR43" s="35">
        <f t="shared" si="8"/>
        <v>18.598216553158796</v>
      </c>
      <c r="AS43" s="4">
        <f>_xll.BQL($A43,AS$3)</f>
        <v>619840000</v>
      </c>
      <c r="AT43" s="4">
        <f>_xll.BQL($A43,AT$3)</f>
        <v>2954720000</v>
      </c>
      <c r="AU43" s="4">
        <f>_xll.BQL($A43,AU$3,$C$1,$D$1,$E$1,$F$1,"cols=4;rows=1")</f>
        <v>4119750000</v>
      </c>
      <c r="AV43" s="4">
        <v>5221756097.560976</v>
      </c>
      <c r="AW43" s="4">
        <v>7218242424.242424</v>
      </c>
      <c r="AX43" s="4">
        <v>9311739130.434782</v>
      </c>
      <c r="AY43" s="33">
        <f t="shared" si="9"/>
        <v>0.31328735113869005</v>
      </c>
      <c r="AZ43" s="39">
        <f t="shared" si="10"/>
        <v>2</v>
      </c>
      <c r="BA43" s="11">
        <f t="shared" si="46"/>
        <v>1.6626163461280544E-2</v>
      </c>
      <c r="BB43" s="11">
        <f t="shared" si="47"/>
        <v>7.0425932546776301E-2</v>
      </c>
      <c r="BC43" s="11">
        <f t="shared" si="48"/>
        <v>9.4147546912925373E-2</v>
      </c>
      <c r="BD43" s="11">
        <f t="shared" si="49"/>
        <v>0.10326406770647893</v>
      </c>
      <c r="BE43" s="11">
        <f t="shared" si="50"/>
        <v>0.12377580788999679</v>
      </c>
      <c r="BF43" s="11">
        <f t="shared" si="51"/>
        <v>0.14011059794286213</v>
      </c>
      <c r="BG43" s="33">
        <f t="shared" si="17"/>
        <v>0.12238349117977927</v>
      </c>
      <c r="BH43" s="39">
        <f t="shared" si="18"/>
        <v>0</v>
      </c>
      <c r="BI43">
        <f>_xll.BQL($A43,BI$3)</f>
        <v>0.26422000000000001</v>
      </c>
      <c r="BJ43">
        <f>_xll.BQL($A43,BJ$3,$C$1,$D$1,$E$1,$F$1)</f>
        <v>1.3475350000000001</v>
      </c>
      <c r="BK43">
        <f>_xll.BQL($A43,BK$3,$C$1,$D$1,$E$1,$F$1,"cols=4;rows=1")</f>
        <v>2.0837142857142852</v>
      </c>
      <c r="BL43">
        <v>2.6199999999999992</v>
      </c>
      <c r="BM43">
        <v>3.411111111111111</v>
      </c>
      <c r="BN43">
        <v>4.4581249999999999</v>
      </c>
      <c r="BP43" t="str">
        <f>_xll.BQL($A43,BP$3)</f>
        <v>#N/A</v>
      </c>
      <c r="BQ43">
        <f>_xll.BQL($A43,BQ$3,$C$1,$D$1,$E$1,$F$1)</f>
        <v>3047.0492071276772</v>
      </c>
      <c r="BR43">
        <f>_xll.BQL($A43,BR$3,$C$1,$D$1,$E$1,$F$1,"cols=4;rows=1")</f>
        <v>688.62852384917312</v>
      </c>
      <c r="BS43">
        <v>25.73700808994926</v>
      </c>
      <c r="BT43">
        <v>30.195080576759999</v>
      </c>
      <c r="BU43">
        <v>30.694218241042346</v>
      </c>
      <c r="BV43" s="33">
        <f t="shared" si="58"/>
        <v>0.28875435635917202</v>
      </c>
      <c r="BW43" s="39">
        <f t="shared" si="20"/>
        <v>2</v>
      </c>
      <c r="BX43" s="4">
        <f>_xll.BQL($A43,BX$3)</f>
        <v>3362000000</v>
      </c>
      <c r="BY43" s="4">
        <f>_xll.BQL($A43,BY$3,$C$1,$D$1,$E$1,$F$1)</f>
        <v>5957000000</v>
      </c>
      <c r="BZ43" s="4">
        <f>_xll.BQL($A43,BZ$3,$C$1,$D$1,$E$1,$F$1,"cols=4;rows=1")</f>
        <v>6343310559.0724297</v>
      </c>
      <c r="CA43" s="4">
        <v>7849531940.3703899</v>
      </c>
      <c r="CB43" s="4">
        <v>10219566374.198601</v>
      </c>
      <c r="CC43" s="4">
        <v>12461830508.007601</v>
      </c>
      <c r="CE43" s="13">
        <f>_xll.BQL($A43,CE$3)</f>
        <v>19.531128706722559</v>
      </c>
      <c r="CF43" s="13">
        <f>_xll.BQL($A43,CF$3)</f>
        <v>35.350331258783378</v>
      </c>
      <c r="CG43" s="13">
        <f>_xll.BQL($A43,CG$3,$C$1,$D$1,$E$1,$F$1,"cols=4;rows=1")</f>
        <v>31.145840830650069</v>
      </c>
      <c r="CH43" s="14">
        <v>28.429372716507935</v>
      </c>
      <c r="CI43" s="14">
        <v>27.474238793297573</v>
      </c>
      <c r="CJ43" s="14">
        <v>27.475532878277981</v>
      </c>
      <c r="CK43" s="33">
        <f t="shared" si="59"/>
        <v>0.27793048129361164</v>
      </c>
      <c r="CL43" s="39">
        <f t="shared" si="22"/>
        <v>2</v>
      </c>
      <c r="CM43" s="13">
        <f>_xll.BQL($A43,CM$3)</f>
        <v>2.8091397849462365</v>
      </c>
      <c r="CN43" s="13">
        <f>_xll.BQL($A43,CN$3)</f>
        <v>1.044121915820029</v>
      </c>
      <c r="CO43" s="13">
        <f>_xll.BQL($A43,CO$3,$C$1,$D$1,$E$1,$F$1,"cols=4;rows=1")</f>
        <v>0.91985925370067645</v>
      </c>
      <c r="CP43" s="13">
        <v>0.73238563466890461</v>
      </c>
      <c r="CQ43" s="13">
        <v>-0.21705402648129912</v>
      </c>
      <c r="CR43" s="13">
        <v>-2.4762992745130039</v>
      </c>
      <c r="CT43" s="13" t="str">
        <f>_xll.BQL($A43,CT$3)</f>
        <v>IG3</v>
      </c>
      <c r="CU43" s="13" t="str">
        <f>_xll.BQL($A43,CU$3)</f>
        <v>BBB-</v>
      </c>
      <c r="CW43" s="40">
        <f t="shared" si="23"/>
        <v>7</v>
      </c>
      <c r="CX43" s="43">
        <f t="shared" si="24"/>
        <v>2</v>
      </c>
    </row>
    <row r="44" spans="1:102" x14ac:dyDescent="0.25">
      <c r="A44" t="str">
        <f>Notations!I45</f>
        <v>MMM US Equity</v>
      </c>
      <c r="C44" s="4">
        <f>_xll.BQL($A44,C$3)</f>
        <v>24575000000</v>
      </c>
      <c r="D44" s="4">
        <f>_xll.BQL($A44,D$3)</f>
        <v>24575000000</v>
      </c>
      <c r="E44" s="4">
        <f>_xll.BQL($A44,E$3,$C$1,$D$1,$E$1,$F$1,"cols=4;rows=1")</f>
        <v>23883533333.333332</v>
      </c>
      <c r="F44" s="4">
        <v>24684733333.333332</v>
      </c>
      <c r="G44" s="4">
        <v>25575444444.444443</v>
      </c>
      <c r="H44" s="4">
        <v>26527000000</v>
      </c>
      <c r="J44" s="6">
        <f t="shared" si="41"/>
        <v>0</v>
      </c>
      <c r="K44" s="6">
        <f t="shared" si="42"/>
        <v>-2.8136995591726111E-2</v>
      </c>
      <c r="L44" s="6">
        <f t="shared" si="43"/>
        <v>3.3546125224352519E-2</v>
      </c>
      <c r="M44" s="6">
        <f t="shared" si="44"/>
        <v>3.6083481198005307E-2</v>
      </c>
      <c r="N44" s="6">
        <f t="shared" si="45"/>
        <v>3.7205826769601158E-2</v>
      </c>
      <c r="O44" s="33">
        <f t="shared" si="5"/>
        <v>3.561181106398633E-2</v>
      </c>
      <c r="P44" s="39">
        <f t="shared" si="6"/>
        <v>0</v>
      </c>
      <c r="Q44" s="4">
        <f>_xll.BQL($A44,Q$3)</f>
        <v>10128000000</v>
      </c>
      <c r="R44" s="4">
        <f>_xll.BQL($A44,R$3)</f>
        <v>10128000000</v>
      </c>
      <c r="S44" s="4">
        <f>_xll.BQL($A44,S$3,$C$1,$D$1,$E$1,$F$1,"cols=4;rows=1")</f>
        <v>11146784228.074787</v>
      </c>
      <c r="T44" s="4">
        <v>11644180140.927851</v>
      </c>
      <c r="U44" s="4">
        <v>12152459612.953262</v>
      </c>
      <c r="V44" s="4">
        <v>12656000819.929771</v>
      </c>
      <c r="X44" s="7">
        <f>_xll.BQL($A44,X$3)</f>
        <v>41.212614445574772</v>
      </c>
      <c r="Y44" s="7">
        <f>_xll.BQL($A44,Y$3)</f>
        <v>41.212614445574772</v>
      </c>
      <c r="Z44" s="7">
        <f>_xll.BQL($A44,Z$3,$C$1,$D$1,$E$1,$F$1,"cols=4;rows=1")</f>
        <v>44.356888731869901</v>
      </c>
      <c r="AA44">
        <v>44.887333148968203</v>
      </c>
      <c r="AB44">
        <v>46.2789938360078</v>
      </c>
      <c r="AC44">
        <v>47.609213857136702</v>
      </c>
      <c r="AD44" s="35">
        <f t="shared" si="7"/>
        <v>46.258513614037561</v>
      </c>
      <c r="AE44" s="4" t="str">
        <f>_xll.BQL($A44,AE$3)</f>
        <v>#N/A</v>
      </c>
      <c r="AF44" s="4" t="str">
        <f>_xll.BQL($A44,AF$3)</f>
        <v>#N/A</v>
      </c>
      <c r="AG44" s="4">
        <f>_xll.BQL($A44,AG$3,$C$1,$D$1,$E$1,$F$1,"cols=4;rows=1")</f>
        <v>6811666666.6666698</v>
      </c>
      <c r="AH44" s="4">
        <v>7254533333.3333302</v>
      </c>
      <c r="AI44" s="4">
        <v>7550250000</v>
      </c>
      <c r="AJ44" s="4">
        <v>7854333333.3333302</v>
      </c>
      <c r="AL44" s="7" t="str">
        <f>_xll.BQL($A44,AL$3)</f>
        <v>#N/A</v>
      </c>
      <c r="AM44" s="7" t="str">
        <f>_xll.BQL($A44,AM$3)</f>
        <v>#N/A</v>
      </c>
      <c r="AN44" s="7">
        <f>_xll.BQL($A44,AN$3,$C$1,$D$1,$E$1,$F$1,"cols=4;rows=1")</f>
        <v>28.520347352290155</v>
      </c>
      <c r="AO44" s="7">
        <v>29.388745000283564</v>
      </c>
      <c r="AP44" s="7">
        <v>29.521481108181025</v>
      </c>
      <c r="AQ44" s="7">
        <v>29.608826227365817</v>
      </c>
      <c r="AR44" s="35">
        <f t="shared" si="8"/>
        <v>29.50635077861013</v>
      </c>
      <c r="AS44" s="4">
        <f>_xll.BQL($A44,AS$3)</f>
        <v>3409000000</v>
      </c>
      <c r="AT44" s="4">
        <f>_xll.BQL($A44,AT$3)</f>
        <v>3409000000</v>
      </c>
      <c r="AU44" s="4">
        <f>_xll.BQL($A44,AU$3,$C$1,$D$1,$E$1,$F$1,"cols=4;rows=1")</f>
        <v>4168375000</v>
      </c>
      <c r="AV44" s="4">
        <v>4481777777.7777777</v>
      </c>
      <c r="AW44" s="4">
        <v>4742666666.666667</v>
      </c>
      <c r="AX44" s="4">
        <v>5003333333.333333</v>
      </c>
      <c r="AY44" s="33">
        <f t="shared" si="9"/>
        <v>6.278630483690173E-2</v>
      </c>
      <c r="AZ44" s="39">
        <f t="shared" si="10"/>
        <v>0</v>
      </c>
      <c r="BA44" s="11">
        <f t="shared" si="46"/>
        <v>0.13871820956256359</v>
      </c>
      <c r="BB44" s="11">
        <f t="shared" si="47"/>
        <v>0.13871820956256359</v>
      </c>
      <c r="BC44" s="11">
        <f t="shared" si="48"/>
        <v>0.1745292433001259</v>
      </c>
      <c r="BD44" s="11">
        <f t="shared" si="49"/>
        <v>0.18156071273922794</v>
      </c>
      <c r="BE44" s="11">
        <f t="shared" si="50"/>
        <v>0.18543828933134651</v>
      </c>
      <c r="BF44" s="11">
        <f t="shared" si="51"/>
        <v>0.18861285985348261</v>
      </c>
      <c r="BG44" s="33">
        <f t="shared" si="17"/>
        <v>0.1852039539746857</v>
      </c>
      <c r="BH44" s="39">
        <f t="shared" si="18"/>
        <v>1</v>
      </c>
      <c r="BI44">
        <f>_xll.BQL($A44,BI$3)</f>
        <v>6.1891790000000002</v>
      </c>
      <c r="BJ44">
        <f>_xll.BQL($A44,BJ$3,$C$1,$D$1,$E$1,$F$1)</f>
        <v>6.1891790000000002</v>
      </c>
      <c r="BK44">
        <f>_xll.BQL($A44,BK$3,$C$1,$D$1,$E$1,$F$1,"cols=4;rows=1")</f>
        <v>7.8068749999999989</v>
      </c>
      <c r="BL44">
        <v>8.48</v>
      </c>
      <c r="BM44">
        <v>9.1660000000000004</v>
      </c>
      <c r="BN44">
        <v>9.6233333333333331</v>
      </c>
      <c r="BP44">
        <f>_xll.BQL($A44,BP$3)</f>
        <v>-32.823378134180693</v>
      </c>
      <c r="BQ44">
        <f>_xll.BQL($A44,BQ$3,$C$1,$D$1,$E$1,$F$1)</f>
        <v>-32.823378134180693</v>
      </c>
      <c r="BR44">
        <f>_xll.BQL($A44,BR$3,$C$1,$D$1,$E$1,$F$1,"cols=4;rows=1")</f>
        <v>26.137489318050076</v>
      </c>
      <c r="BS44">
        <v>8.6222079897526438</v>
      </c>
      <c r="BT44">
        <v>8.0896226415094326</v>
      </c>
      <c r="BU44">
        <v>4.9894537784566078</v>
      </c>
      <c r="BV44" s="33">
        <f t="shared" si="58"/>
        <v>7.2337614699062275E-2</v>
      </c>
      <c r="BW44" s="39">
        <f t="shared" si="20"/>
        <v>0</v>
      </c>
      <c r="BX44" s="4">
        <f>_xll.BQL($A44,BX$3)</f>
        <v>638000000</v>
      </c>
      <c r="BY44" s="4">
        <f>_xll.BQL($A44,BY$3,$C$1,$D$1,$E$1,$F$1)</f>
        <v>638000000</v>
      </c>
      <c r="BZ44" s="4">
        <f>_xll.BQL($A44,BZ$3,$C$1,$D$1,$E$1,$F$1,"cols=4;rows=1")</f>
        <v>3539629465.91292</v>
      </c>
      <c r="CA44" s="4">
        <v>4330405786.5829601</v>
      </c>
      <c r="CB44" s="4">
        <v>4356665625.9921999</v>
      </c>
      <c r="CC44" s="4">
        <v>4937055608.5242004</v>
      </c>
      <c r="CE44" s="13">
        <f>_xll.BQL($A44,CE$3)</f>
        <v>95.920009194345482</v>
      </c>
      <c r="CF44" s="13">
        <f>_xll.BQL($A44,CF$3)</f>
        <v>95.920009194345482</v>
      </c>
      <c r="CG44" s="13">
        <f>_xll.BQL($A44,CG$3,$C$1,$D$1,$E$1,$F$1,"cols=4;rows=1")</f>
        <v>87.403439006375123</v>
      </c>
      <c r="CH44" s="14">
        <v>69.325895116431838</v>
      </c>
      <c r="CI44" s="14">
        <v>54.686624233666635</v>
      </c>
      <c r="CJ44" s="14">
        <v>40.579766778180108</v>
      </c>
      <c r="CK44" s="33">
        <f t="shared" si="59"/>
        <v>0.54864095376092858</v>
      </c>
      <c r="CL44" s="39">
        <f t="shared" si="22"/>
        <v>2</v>
      </c>
      <c r="CM44" s="13" t="str">
        <f>_xll.BQL($A44,CM$3)</f>
        <v>#N/A</v>
      </c>
      <c r="CN44" s="13" t="str">
        <f>_xll.BQL($A44,CN$3)</f>
        <v>#N/A</v>
      </c>
      <c r="CO44" s="13">
        <f>_xll.BQL($A44,CO$3,$C$1,$D$1,$E$1,$F$1,"cols=4;rows=1")</f>
        <v>1.1007527373037747</v>
      </c>
      <c r="CP44" s="13">
        <v>0.85640312919532757</v>
      </c>
      <c r="CQ44" s="13">
        <v>0.71524879481260939</v>
      </c>
      <c r="CR44" s="13">
        <v>0.75720138968516026</v>
      </c>
      <c r="CT44" s="13" t="str">
        <f>_xll.BQL($A44,CT$3)</f>
        <v>IG1</v>
      </c>
      <c r="CU44" s="13" t="str">
        <f>_xll.BQL($A44,CU$3)</f>
        <v>BBB+</v>
      </c>
      <c r="CW44" s="40">
        <f t="shared" si="23"/>
        <v>3</v>
      </c>
      <c r="CX44" s="43">
        <f t="shared" si="24"/>
        <v>1</v>
      </c>
    </row>
    <row r="45" spans="1:102" x14ac:dyDescent="0.25">
      <c r="A45" t="str">
        <f>Notations!I46</f>
        <v>DE US Equity</v>
      </c>
      <c r="C45" s="4">
        <f>_xll.BQL($A45,C$3)</f>
        <v>51716000000</v>
      </c>
      <c r="D45" s="4">
        <f>_xll.BQL($A45,D$3)</f>
        <v>51716000000</v>
      </c>
      <c r="E45" s="4">
        <f>_xll.BQL($A45,E$3,$C$1,$D$1,$E$1,$F$1,"cols=4;rows=1")</f>
        <v>38749230769.230766</v>
      </c>
      <c r="F45" s="4">
        <v>41981285714.285713</v>
      </c>
      <c r="G45" s="4">
        <v>43351222222.222221</v>
      </c>
      <c r="H45" s="4">
        <v>47109500000</v>
      </c>
      <c r="J45" s="6">
        <f t="shared" si="41"/>
        <v>0</v>
      </c>
      <c r="K45" s="6">
        <f t="shared" si="42"/>
        <v>-0.25073032003189022</v>
      </c>
      <c r="L45" s="6">
        <f t="shared" si="43"/>
        <v>8.3409525322019951E-2</v>
      </c>
      <c r="M45" s="6">
        <f t="shared" si="44"/>
        <v>3.2632076045978176E-2</v>
      </c>
      <c r="N45" s="6">
        <f t="shared" si="45"/>
        <v>8.6693698242520378E-2</v>
      </c>
      <c r="O45" s="33">
        <f t="shared" si="5"/>
        <v>6.7578433203506164E-2</v>
      </c>
      <c r="P45" s="39">
        <f t="shared" si="6"/>
        <v>1</v>
      </c>
      <c r="Q45" s="4">
        <f>_xll.BQL($A45,Q$3)</f>
        <v>20941000000.000004</v>
      </c>
      <c r="R45" s="4">
        <f>_xll.BQL($A45,R$3)</f>
        <v>20941000000.000004</v>
      </c>
      <c r="S45" s="4">
        <f>_xll.BQL($A45,S$3,$C$1,$D$1,$E$1,$F$1,"cols=4;rows=1")</f>
        <v>17042629274.726858</v>
      </c>
      <c r="T45" s="4">
        <v>16901829681.954996</v>
      </c>
      <c r="U45" s="4">
        <v>20614163339.736301</v>
      </c>
      <c r="V45" s="4">
        <v>24576816812.563267</v>
      </c>
      <c r="X45" s="7">
        <f>_xll.BQL($A45,X$3)</f>
        <v>40.492304122515279</v>
      </c>
      <c r="Y45" s="7">
        <f>_xll.BQL($A45,Y$3)</f>
        <v>40.492304122515279</v>
      </c>
      <c r="Z45" s="7">
        <f>_xll.BQL($A45,Z$3,$C$1,$D$1,$E$1,$F$1,"cols=4;rows=1")</f>
        <v>40.581275841363166</v>
      </c>
      <c r="AA45">
        <v>39.298245913955405</v>
      </c>
      <c r="AB45">
        <v>41.093713067761485</v>
      </c>
      <c r="AC45">
        <v>41.314740490450731</v>
      </c>
      <c r="AD45" s="35">
        <f t="shared" si="7"/>
        <v>40.568899824055876</v>
      </c>
      <c r="AE45" s="4">
        <f>_xll.BQL($A45,AE$3)</f>
        <v>15053000000</v>
      </c>
      <c r="AF45" s="4">
        <f>_xll.BQL($A45,AF$3)</f>
        <v>15053000000</v>
      </c>
      <c r="AG45" s="4">
        <f>_xll.BQL($A45,AG$3,$C$1,$D$1,$E$1,$F$1,"cols=4;rows=1")</f>
        <v>7296250000</v>
      </c>
      <c r="AH45" s="4">
        <v>8260333333.3333302</v>
      </c>
      <c r="AI45" s="4">
        <v>9718833333.3333302</v>
      </c>
      <c r="AJ45" s="4">
        <v>12173000000</v>
      </c>
      <c r="AL45" s="7">
        <f>_xll.BQL($A45,AL$3)</f>
        <v>29.107046175264909</v>
      </c>
      <c r="AM45" s="7">
        <f>_xll.BQL($A45,AM$3)</f>
        <v>29.107046175264909</v>
      </c>
      <c r="AN45" s="7">
        <f>_xll.BQL($A45,AN$3,$C$1,$D$1,$E$1,$F$1,"cols=4;rows=1")</f>
        <v>18.82940604279986</v>
      </c>
      <c r="AO45" s="7">
        <v>19.676227616160027</v>
      </c>
      <c r="AP45" s="7">
        <v>22.418821973492985</v>
      </c>
      <c r="AQ45" s="7">
        <v>25.839798766703108</v>
      </c>
      <c r="AR45" s="35">
        <f t="shared" si="8"/>
        <v>22.644949452118709</v>
      </c>
      <c r="AS45" s="4">
        <f>_xll.BQL($A45,AS$3)</f>
        <v>7266000000</v>
      </c>
      <c r="AT45" s="4">
        <f>_xll.BQL($A45,AT$3)</f>
        <v>7266000000</v>
      </c>
      <c r="AU45" s="4">
        <f>_xll.BQL($A45,AU$3,$C$1,$D$1,$E$1,$F$1,"cols=4;rows=1")</f>
        <v>5243823529.4117651</v>
      </c>
      <c r="AV45" s="4">
        <v>5829600000</v>
      </c>
      <c r="AW45" s="4">
        <v>6784000000</v>
      </c>
      <c r="AX45" s="4">
        <v>9172666666.666666</v>
      </c>
      <c r="AY45" s="34">
        <f>((AV45/AU45-1)+(AW45/AV45-1))/2</f>
        <v>0.13771204929054648</v>
      </c>
      <c r="AZ45" s="39">
        <f t="shared" si="10"/>
        <v>1</v>
      </c>
      <c r="BA45" s="11">
        <f t="shared" si="46"/>
        <v>0.14049810503519219</v>
      </c>
      <c r="BB45" s="11">
        <f t="shared" si="47"/>
        <v>0.14049810503519219</v>
      </c>
      <c r="BC45" s="11">
        <f t="shared" si="48"/>
        <v>0.13532716457369467</v>
      </c>
      <c r="BD45" s="11">
        <f t="shared" si="49"/>
        <v>0.13886187382813431</v>
      </c>
      <c r="BE45" s="11">
        <f t="shared" si="50"/>
        <v>0.1564892441838113</v>
      </c>
      <c r="BF45" s="11">
        <f t="shared" si="51"/>
        <v>0.19470948888582273</v>
      </c>
      <c r="BG45" s="34">
        <f>SUM(BC45:BE45)/3</f>
        <v>0.14355942752854675</v>
      </c>
      <c r="BH45" s="39">
        <f t="shared" si="18"/>
        <v>0</v>
      </c>
      <c r="BI45">
        <f>_xll.BQL($A45,BI$3)</f>
        <v>26.219062000000001</v>
      </c>
      <c r="BJ45">
        <f>_xll.BQL($A45,BJ$3,$C$1,$D$1,$E$1,$F$1)</f>
        <v>26.219062000000001</v>
      </c>
      <c r="BK45">
        <f>_xll.BQL($A45,BK$3,$C$1,$D$1,$E$1,$F$1,"cols=4;rows=1")</f>
        <v>19.266521739130436</v>
      </c>
      <c r="BL45">
        <v>22.448095238095235</v>
      </c>
      <c r="BM45">
        <v>26.058333333333334</v>
      </c>
      <c r="BN45">
        <v>36.783333333333339</v>
      </c>
      <c r="BP45">
        <f>_xll.BQL($A45,BP$3)</f>
        <v>-25.395192700554759</v>
      </c>
      <c r="BQ45">
        <f>_xll.BQL($A45,BQ$3,$C$1,$D$1,$E$1,$F$1)</f>
        <v>-25.395192700554759</v>
      </c>
      <c r="BR45">
        <f>_xll.BQL($A45,BR$3,$C$1,$D$1,$E$1,$F$1,"cols=4;rows=1")</f>
        <v>-26.517120486116418</v>
      </c>
      <c r="BS45">
        <v>16.513481478615837</v>
      </c>
      <c r="BT45">
        <v>16.082603254067603</v>
      </c>
      <c r="BU45">
        <v>41.157659098177184</v>
      </c>
      <c r="BV45" s="33">
        <f t="shared" si="58"/>
        <v>0.24584581276953543</v>
      </c>
      <c r="BW45" s="39">
        <f t="shared" si="20"/>
        <v>2</v>
      </c>
      <c r="BX45" s="4">
        <f>_xll.BQL($A45,BX$3)</f>
        <v>4429000000</v>
      </c>
      <c r="BY45" s="4">
        <f>_xll.BQL($A45,BY$3,$C$1,$D$1,$E$1,$F$1)</f>
        <v>4429000000</v>
      </c>
      <c r="BZ45" s="4">
        <f>_xll.BQL($A45,BZ$3,$C$1,$D$1,$E$1,$F$1,"cols=4;rows=1")</f>
        <v>3995784032.1946001</v>
      </c>
      <c r="CA45" s="4">
        <v>5867860650.7659502</v>
      </c>
      <c r="CB45" s="4">
        <v>6827010007.3120604</v>
      </c>
      <c r="CC45" s="4">
        <v>9083627901.649929</v>
      </c>
      <c r="CE45" s="13">
        <f>_xll.BQL($A45,CE$3)</f>
        <v>31.823580825172005</v>
      </c>
      <c r="CF45" s="13">
        <f>_xll.BQL($A45,CF$3)</f>
        <v>31.823580825172005</v>
      </c>
      <c r="CG45" s="13">
        <f>_xll.BQL($A45,CG$3,$C$1,$D$1,$E$1,$F$1,"cols=4;rows=1")</f>
        <v>32.352594456029863</v>
      </c>
      <c r="CH45" s="14">
        <v>34.130716018137157</v>
      </c>
      <c r="CI45" s="14">
        <v>39.151861380407759</v>
      </c>
      <c r="CJ45" s="14">
        <v>40.926629807643067</v>
      </c>
      <c r="CK45" s="33">
        <f t="shared" si="59"/>
        <v>0.38069735735395993</v>
      </c>
      <c r="CL45" s="39">
        <f t="shared" si="22"/>
        <v>2</v>
      </c>
      <c r="CM45" s="13">
        <f>_xll.BQL($A45,CM$3)</f>
        <v>0.11995947315096252</v>
      </c>
      <c r="CN45" s="13">
        <f>_xll.BQL($A45,CN$3)</f>
        <v>0.11995947315096252</v>
      </c>
      <c r="CO45" s="13">
        <f>_xll.BQL($A45,CO$3,$C$1,$D$1,$E$1,$F$1,"cols=4;rows=1")</f>
        <v>0.35124207640911426</v>
      </c>
      <c r="CP45" s="13">
        <v>0.35225912325303027</v>
      </c>
      <c r="CQ45" s="13">
        <v>0.26452351962684145</v>
      </c>
      <c r="CR45" s="13">
        <v>0.11426928448205044</v>
      </c>
      <c r="CT45" s="13" t="str">
        <f>_xll.BQL($A45,CT$3)</f>
        <v>IG3</v>
      </c>
      <c r="CU45" s="13" t="str">
        <f>_xll.BQL($A45,CU$3)</f>
        <v>A</v>
      </c>
      <c r="CW45" s="40">
        <f t="shared" si="23"/>
        <v>6</v>
      </c>
      <c r="CX45" s="43">
        <f t="shared" si="24"/>
        <v>1</v>
      </c>
    </row>
    <row r="46" spans="1:102" x14ac:dyDescent="0.25">
      <c r="A46" t="str">
        <f>Notations!I47</f>
        <v>LUV US Equity</v>
      </c>
      <c r="C46" s="4">
        <f>_xll.BQL($A46,C$3)</f>
        <v>27483000000</v>
      </c>
      <c r="D46" s="4">
        <f>_xll.BQL($A46,D$3)</f>
        <v>27483000000</v>
      </c>
      <c r="E46" s="4">
        <f>_xll.BQL($A46,E$3,$C$1,$D$1,$E$1,$F$1,"cols=4;rows=1")</f>
        <v>29132200000</v>
      </c>
      <c r="F46" s="4">
        <v>30639900000</v>
      </c>
      <c r="G46" s="4">
        <v>32050357142.857143</v>
      </c>
      <c r="H46" s="4">
        <v>32197333333.333332</v>
      </c>
      <c r="J46" s="6">
        <f t="shared" si="41"/>
        <v>0</v>
      </c>
      <c r="K46" s="6">
        <f t="shared" si="42"/>
        <v>6.000800494851366E-2</v>
      </c>
      <c r="L46" s="6">
        <f t="shared" si="43"/>
        <v>5.1753729550119809E-2</v>
      </c>
      <c r="M46" s="6">
        <f t="shared" si="44"/>
        <v>4.6033346807827114E-2</v>
      </c>
      <c r="N46" s="6">
        <f t="shared" si="45"/>
        <v>4.585789475639146E-3</v>
      </c>
      <c r="O46" s="33">
        <f t="shared" si="5"/>
        <v>3.4124288611195354E-2</v>
      </c>
      <c r="P46" s="39">
        <f t="shared" si="6"/>
        <v>0</v>
      </c>
      <c r="Q46" s="4" t="str">
        <f>_xll.BQL($A46,Q$3)</f>
        <v>#N/A</v>
      </c>
      <c r="R46" s="4" t="str">
        <f>_xll.BQL($A46,R$3)</f>
        <v>#N/A</v>
      </c>
      <c r="S46" s="4" t="str">
        <f>_xll.BQL($A46,S$3,$C$1,$D$1,$E$1,$F$1,"cols=4;rows=1")</f>
        <v>#N/A</v>
      </c>
      <c r="T46" s="4" t="e">
        <v>#N/A</v>
      </c>
      <c r="U46" s="4" t="e">
        <v>#N/A</v>
      </c>
      <c r="V46" s="4" t="e">
        <v>#N/A</v>
      </c>
      <c r="X46" s="7" t="str">
        <f>_xll.BQL($A46,X$3)</f>
        <v>#N/A</v>
      </c>
      <c r="Y46" s="7" t="str">
        <f>_xll.BQL($A46,Y$3)</f>
        <v>#N/A</v>
      </c>
      <c r="Z46" s="7" t="str">
        <f>_xll.BQL($A46,Z$3,$C$1,$D$1,$E$1,$F$1,"cols=4;rows=1")</f>
        <v>#N/A</v>
      </c>
      <c r="AA46" t="e">
        <v>#N/A</v>
      </c>
      <c r="AB46" t="e">
        <v>#N/A</v>
      </c>
      <c r="AC46" t="e">
        <v>#N/A</v>
      </c>
      <c r="AD46" s="35" t="e">
        <f t="shared" si="7"/>
        <v>#N/A</v>
      </c>
      <c r="AE46" s="4">
        <f>_xll.BQL($A46,AE$3)</f>
        <v>2111000000</v>
      </c>
      <c r="AF46" s="4">
        <f>_xll.BQL($A46,AF$3)</f>
        <v>2111000000</v>
      </c>
      <c r="AG46" s="4">
        <f>_xll.BQL($A46,AG$3,$C$1,$D$1,$E$1,$F$1,"cols=4;rows=1")</f>
        <v>2726600000</v>
      </c>
      <c r="AH46" s="4">
        <v>3397700000</v>
      </c>
      <c r="AI46" s="4">
        <v>4148076923.07692</v>
      </c>
      <c r="AJ46" s="4">
        <v>4529666666.6666698</v>
      </c>
      <c r="AL46" s="7">
        <f>_xll.BQL($A46,AL$3)</f>
        <v>7.681111960120802</v>
      </c>
      <c r="AM46" s="7">
        <f>_xll.BQL($A46,AM$3)</f>
        <v>7.681111960120802</v>
      </c>
      <c r="AN46" s="7">
        <f>_xll.BQL($A46,AN$3,$C$1,$D$1,$E$1,$F$1,"cols=4;rows=1")</f>
        <v>9.3594029973706068</v>
      </c>
      <c r="AO46" s="7">
        <v>11.089135408405379</v>
      </c>
      <c r="AP46" s="7">
        <v>12.942373479920411</v>
      </c>
      <c r="AQ46" s="7">
        <v>14.068452873944022</v>
      </c>
      <c r="AR46" s="35">
        <f t="shared" si="8"/>
        <v>12.699987254089939</v>
      </c>
      <c r="AS46" s="4">
        <f>_xll.BQL($A46,AS$3)</f>
        <v>564658212.29050303</v>
      </c>
      <c r="AT46" s="4">
        <f>_xll.BQL($A46,AT$3)</f>
        <v>564658212.29050303</v>
      </c>
      <c r="AU46" s="4">
        <f>_xll.BQL($A46,AU$3,$C$1,$D$1,$E$1,$F$1,"cols=4;rows=1")</f>
        <v>939200000</v>
      </c>
      <c r="AV46" s="4">
        <v>1302733333.3333333</v>
      </c>
      <c r="AW46" s="4">
        <v>1672444444.4444444</v>
      </c>
      <c r="AX46" s="4">
        <v>1724333333.3333333</v>
      </c>
      <c r="AY46" s="33">
        <f t="shared" si="9"/>
        <v>0.23396308227564799</v>
      </c>
      <c r="AZ46" s="39">
        <f t="shared" si="10"/>
        <v>2</v>
      </c>
      <c r="BA46" s="11">
        <f t="shared" si="46"/>
        <v>2.0545726896281449E-2</v>
      </c>
      <c r="BB46" s="11">
        <f t="shared" si="47"/>
        <v>2.0545726896281449E-2</v>
      </c>
      <c r="BC46" s="11">
        <f t="shared" si="48"/>
        <v>3.2239240428117343E-2</v>
      </c>
      <c r="BD46" s="11">
        <f t="shared" si="49"/>
        <v>4.251754520521716E-2</v>
      </c>
      <c r="BE46" s="11">
        <f t="shared" si="50"/>
        <v>5.2181772483529759E-2</v>
      </c>
      <c r="BF46" s="11">
        <f t="shared" si="51"/>
        <v>5.3555159847606428E-2</v>
      </c>
      <c r="BG46" s="33">
        <f t="shared" si="17"/>
        <v>4.9418159178784449E-2</v>
      </c>
      <c r="BH46" s="39">
        <f t="shared" si="18"/>
        <v>0</v>
      </c>
      <c r="BI46">
        <f>_xll.BQL($A46,BI$3)</f>
        <v>0.91498900000000005</v>
      </c>
      <c r="BJ46">
        <f>_xll.BQL($A46,BJ$3,$C$1,$D$1,$E$1,$F$1)</f>
        <v>0.91498900000000005</v>
      </c>
      <c r="BK46">
        <f>_xll.BQL($A46,BK$3,$C$1,$D$1,$E$1,$F$1,"cols=4;rows=1")</f>
        <v>1.6644999999999999</v>
      </c>
      <c r="BL46">
        <v>2.4249999999999998</v>
      </c>
      <c r="BM46">
        <v>3.2</v>
      </c>
      <c r="BN46">
        <v>2.9899999999999998</v>
      </c>
      <c r="BP46">
        <f>_xll.BQL($A46,BP$3)</f>
        <v>-39.902200328407218</v>
      </c>
      <c r="BQ46">
        <f>_xll.BQL($A46,BQ$3,$C$1,$D$1,$E$1,$F$1)</f>
        <v>-39.902200328407218</v>
      </c>
      <c r="BR46">
        <f>_xll.BQL($A46,BR$3,$C$1,$D$1,$E$1,$F$1,"cols=4;rows=1")</f>
        <v>81.914755259352816</v>
      </c>
      <c r="BS46">
        <v>45.689396215079604</v>
      </c>
      <c r="BT46">
        <v>31.958762886597953</v>
      </c>
      <c r="BU46">
        <v>-6.5625000000000133</v>
      </c>
      <c r="BV46" s="33">
        <f t="shared" si="58"/>
        <v>0.23695219700559178</v>
      </c>
      <c r="BW46" s="39">
        <f t="shared" si="20"/>
        <v>1</v>
      </c>
      <c r="BX46" s="4">
        <f>_xll.BQL($A46,BX$3)</f>
        <v>-1592000000</v>
      </c>
      <c r="BY46" s="4">
        <f>_xll.BQL($A46,BY$3,$C$1,$D$1,$E$1,$F$1)</f>
        <v>-1592000000</v>
      </c>
      <c r="BZ46" s="4">
        <f>_xll.BQL($A46,BZ$3,$C$1,$D$1,$E$1,$F$1,"cols=4;rows=1")</f>
        <v>219191829.374603</v>
      </c>
      <c r="CA46" s="4">
        <v>461445978.97851503</v>
      </c>
      <c r="CB46" s="4">
        <v>1119810055.53227</v>
      </c>
      <c r="CC46" s="4">
        <v>995686719.29953694</v>
      </c>
      <c r="CE46" s="13">
        <f>_xll.BQL($A46,CE$3)</f>
        <v>4.4572250179726822</v>
      </c>
      <c r="CF46" s="13">
        <f>_xll.BQL($A46,CF$3)</f>
        <v>4.4572250179726822</v>
      </c>
      <c r="CG46" s="13">
        <f>_xll.BQL($A46,CG$3,$C$1,$D$1,$E$1,$F$1,"cols=4;rows=1")</f>
        <v>9.7283038367679904</v>
      </c>
      <c r="CH46" s="14">
        <v>13.665292779949743</v>
      </c>
      <c r="CI46" s="14">
        <v>19.324333522511125</v>
      </c>
      <c r="CJ46" s="14">
        <v>24.1</v>
      </c>
      <c r="CK46" s="33">
        <f t="shared" si="59"/>
        <v>0.19029875434153623</v>
      </c>
      <c r="CL46" s="39">
        <f t="shared" si="22"/>
        <v>1</v>
      </c>
      <c r="CM46" s="13">
        <f>_xll.BQL($A46,CM$3)</f>
        <v>-0.33720930232558138</v>
      </c>
      <c r="CN46" s="13">
        <f>_xll.BQL($A46,CN$3)</f>
        <v>-0.33720930232558138</v>
      </c>
      <c r="CO46" s="13">
        <f>_xll.BQL($A46,CO$3,$C$1,$D$1,$E$1,$F$1,"cols=4;rows=1")</f>
        <v>0.29977505562483203</v>
      </c>
      <c r="CP46" s="13">
        <v>0.20723945610265768</v>
      </c>
      <c r="CQ46" s="13">
        <v>0.13167547519703302</v>
      </c>
      <c r="CR46" s="13">
        <v>0.4164765619250862</v>
      </c>
      <c r="CT46" s="13" t="str">
        <f>_xll.BQL($A46,CT$3)</f>
        <v>IG7</v>
      </c>
      <c r="CU46" s="13" t="str">
        <f>_xll.BQL($A46,CU$3)</f>
        <v>BBB</v>
      </c>
      <c r="CW46" s="40">
        <f t="shared" si="23"/>
        <v>4</v>
      </c>
      <c r="CX46" s="43">
        <f t="shared" si="24"/>
        <v>1</v>
      </c>
    </row>
    <row r="47" spans="1:102" x14ac:dyDescent="0.25">
      <c r="A47" t="str">
        <f>Notations!I48</f>
        <v>CSGP US Equity</v>
      </c>
      <c r="C47" s="4">
        <f>_xll.BQL($A47,C$3)</f>
        <v>2455000000</v>
      </c>
      <c r="D47" s="4">
        <f>_xll.BQL($A47,D$3)</f>
        <v>2666900000</v>
      </c>
      <c r="E47" s="4">
        <f>_xll.BQL($A47,E$3,$C$1,$D$1,$E$1,$F$1,"cols=4;rows=1")</f>
        <v>2729384615.3846154</v>
      </c>
      <c r="F47" s="4">
        <v>3084071428.5714288</v>
      </c>
      <c r="G47" s="4">
        <v>3561714285.7142859</v>
      </c>
      <c r="H47" s="4">
        <v>4117375000</v>
      </c>
      <c r="J47" s="6">
        <f t="shared" si="41"/>
        <v>8.6313645621181267E-2</v>
      </c>
      <c r="K47" s="6">
        <f t="shared" si="42"/>
        <v>2.3429680672171882E-2</v>
      </c>
      <c r="L47" s="6">
        <f t="shared" si="43"/>
        <v>0.12995120262185256</v>
      </c>
      <c r="M47" s="6">
        <f t="shared" si="44"/>
        <v>0.1548741227968593</v>
      </c>
      <c r="N47" s="6">
        <f t="shared" si="45"/>
        <v>0.15600934541954103</v>
      </c>
      <c r="O47" s="33">
        <f t="shared" si="5"/>
        <v>0.14694489027941762</v>
      </c>
      <c r="P47" s="39">
        <f t="shared" si="6"/>
        <v>1</v>
      </c>
      <c r="Q47" s="4">
        <f>_xll.BQL($A47,Q$3)</f>
        <v>1963500000.0000002</v>
      </c>
      <c r="R47" s="4">
        <f>_xll.BQL($A47,R$3)</f>
        <v>2113000000</v>
      </c>
      <c r="S47" s="4">
        <f>_xll.BQL($A47,S$3,$C$1,$D$1,$E$1,$F$1,"cols=4;rows=1")</f>
        <v>2173553860.7569351</v>
      </c>
      <c r="T47" s="4">
        <v>2477979057.6552377</v>
      </c>
      <c r="U47" s="4">
        <v>2865672105.9566193</v>
      </c>
      <c r="V47" s="4">
        <v>3326313886.4395947</v>
      </c>
      <c r="X47" s="7">
        <f>_xll.BQL($A47,X$3)</f>
        <v>79.979633401222003</v>
      </c>
      <c r="Y47" s="7">
        <f>_xll.BQL($A47,Y$3)</f>
        <v>79.230567325359033</v>
      </c>
      <c r="Z47" s="7">
        <f>_xll.BQL($A47,Z$3,$C$1,$D$1,$E$1,$F$1,"cols=4;rows=1")</f>
        <v>79.662109022498399</v>
      </c>
      <c r="AA47">
        <v>80.283505068727393</v>
      </c>
      <c r="AB47">
        <v>80.738573192665797</v>
      </c>
      <c r="AC47">
        <v>80.864890042099603</v>
      </c>
      <c r="AD47" s="35">
        <f t="shared" si="7"/>
        <v>80.628989434497598</v>
      </c>
      <c r="AE47" s="4">
        <f>_xll.BQL($A47,AE$3)</f>
        <v>442400000</v>
      </c>
      <c r="AF47" s="4">
        <f>_xll.BQL($A47,AF$3)</f>
        <v>248036000</v>
      </c>
      <c r="AG47" s="4">
        <f>_xll.BQL($A47,AG$3,$C$1,$D$1,$E$1,$F$1,"cols=4;rows=1")</f>
        <v>212454545.45454499</v>
      </c>
      <c r="AH47" s="4">
        <v>482076923.07692301</v>
      </c>
      <c r="AI47" s="4">
        <v>861384615.38461494</v>
      </c>
      <c r="AJ47" s="4">
        <v>1279250000</v>
      </c>
      <c r="AL47" s="7">
        <f>_xll.BQL($A47,AL$3)</f>
        <v>18.020366598778004</v>
      </c>
      <c r="AM47" s="7">
        <f>_xll.BQL($A47,AM$3)</f>
        <v>9.3005362030822312</v>
      </c>
      <c r="AN47" s="7">
        <f>_xll.BQL($A47,AN$3,$C$1,$D$1,$E$1,$F$1,"cols=4;rows=1")</f>
        <v>7.7839724111072792</v>
      </c>
      <c r="AO47" s="7">
        <v>15.631185406760363</v>
      </c>
      <c r="AP47" s="7">
        <v>24.18455121006058</v>
      </c>
      <c r="AQ47" s="7">
        <v>31.069552809739214</v>
      </c>
      <c r="AR47" s="35">
        <f t="shared" si="8"/>
        <v>23.628429808853383</v>
      </c>
      <c r="AS47" s="4">
        <f>_xll.BQL($A47,AS$3)</f>
        <v>386838882.42141998</v>
      </c>
      <c r="AT47" s="4">
        <f>_xll.BQL($A47,AT$3)</f>
        <v>193750417.89608496</v>
      </c>
      <c r="AU47" s="4">
        <f>_xll.BQL($A47,AU$3,$C$1,$D$1,$E$1,$F$1,"cols=4;rows=1")</f>
        <v>133909090.90909091</v>
      </c>
      <c r="AV47" s="4">
        <v>320750000</v>
      </c>
      <c r="AW47" s="4">
        <v>568416666.66666663</v>
      </c>
      <c r="AX47" s="4">
        <v>859625000</v>
      </c>
      <c r="AY47" s="33">
        <f t="shared" si="9"/>
        <v>0.89324841927186949</v>
      </c>
      <c r="AZ47" s="39">
        <f t="shared" si="10"/>
        <v>2</v>
      </c>
      <c r="BA47" s="11">
        <f t="shared" si="46"/>
        <v>0.15757184620017106</v>
      </c>
      <c r="BB47" s="11">
        <f t="shared" si="47"/>
        <v>7.2650049831671587E-2</v>
      </c>
      <c r="BC47" s="11">
        <f t="shared" si="48"/>
        <v>4.9062008393500417E-2</v>
      </c>
      <c r="BD47" s="11">
        <f t="shared" si="49"/>
        <v>0.1040021307640642</v>
      </c>
      <c r="BE47" s="11">
        <f t="shared" si="50"/>
        <v>0.15959075351623081</v>
      </c>
      <c r="BF47" s="11">
        <f t="shared" si="51"/>
        <v>0.20877986581256261</v>
      </c>
      <c r="BG47" s="33">
        <f t="shared" si="17"/>
        <v>0.15745758336428586</v>
      </c>
      <c r="BH47" s="39">
        <f t="shared" si="18"/>
        <v>0</v>
      </c>
      <c r="BI47">
        <f>_xll.BQL($A47,BI$3)</f>
        <v>0.94983300000000004</v>
      </c>
      <c r="BJ47">
        <f>_xll.BQL($A47,BJ$3,$C$1,$D$1,$E$1,$F$1)</f>
        <v>0.34691899999999998</v>
      </c>
      <c r="BK47">
        <f>_xll.BQL($A47,BK$3,$C$1,$D$1,$E$1,$F$1,"cols=4;rows=1")</f>
        <v>0.63428571428571423</v>
      </c>
      <c r="BL47">
        <v>1.08</v>
      </c>
      <c r="BM47">
        <v>1.7449999999999999</v>
      </c>
      <c r="BN47">
        <v>2.4812500000000002</v>
      </c>
      <c r="BP47">
        <f>_xll.BQL($A47,BP$3)</f>
        <v>-0.41048578869890179</v>
      </c>
      <c r="BQ47">
        <f>_xll.BQL($A47,BQ$3,$C$1,$D$1,$E$1,$F$1)</f>
        <v>-65.497003903627643</v>
      </c>
      <c r="BR47">
        <f>_xll.BQL($A47,BR$3,$C$1,$D$1,$E$1,$F$1,"cols=4;rows=1")</f>
        <v>-33.221343721926466</v>
      </c>
      <c r="BS47">
        <v>70.270270270270302</v>
      </c>
      <c r="BT47">
        <v>61.574074074074055</v>
      </c>
      <c r="BU47">
        <v>42.191977077363916</v>
      </c>
      <c r="BV47" s="33">
        <f t="shared" si="58"/>
        <v>0.58012107140569436</v>
      </c>
      <c r="BW47" s="39">
        <f t="shared" si="20"/>
        <v>2</v>
      </c>
      <c r="BX47" s="4">
        <f>_xll.BQL($A47,BX$3)</f>
        <v>346700000</v>
      </c>
      <c r="BY47" s="4">
        <f>_xll.BQL($A47,BY$3,$C$1,$D$1,$E$1,$F$1)</f>
        <v>-179433000.00000006</v>
      </c>
      <c r="BZ47" s="4">
        <f>_xll.BQL($A47,BZ$3,$C$1,$D$1,$E$1,$F$1,"cols=4;rows=1")</f>
        <v>-174682926.76395899</v>
      </c>
      <c r="CA47" s="4">
        <v>367524402.16537702</v>
      </c>
      <c r="CB47" s="4">
        <v>588827050.76927602</v>
      </c>
      <c r="CC47" s="4">
        <v>865961097.76249194</v>
      </c>
      <c r="CE47" s="13">
        <f>_xll.BQL($A47,CE$3)</f>
        <v>5.2742255970822427</v>
      </c>
      <c r="CF47" s="13">
        <f>_xll.BQL($A47,CF$3)</f>
        <v>2.3848292752009996</v>
      </c>
      <c r="CG47" s="13">
        <f>_xll.BQL($A47,CG$3,$C$1,$D$1,$E$1,$F$1,"cols=4;rows=1")</f>
        <v>1.8599999999999999</v>
      </c>
      <c r="CH47" s="14">
        <v>4.07</v>
      </c>
      <c r="CI47" s="14">
        <v>7.9066666666666663</v>
      </c>
      <c r="CJ47" s="14">
        <v>11.2</v>
      </c>
      <c r="CK47" s="33">
        <f t="shared" si="59"/>
        <v>7.725555555555555E-2</v>
      </c>
      <c r="CL47" s="39">
        <f t="shared" si="22"/>
        <v>0</v>
      </c>
      <c r="CM47" s="13">
        <f>_xll.BQL($A47,CM$3)</f>
        <v>-9.6486486486486491</v>
      </c>
      <c r="CN47" s="13">
        <f>_xll.BQL($A47,CN$3)</f>
        <v>-16.969353007945518</v>
      </c>
      <c r="CO47" s="13">
        <f>_xll.BQL($A47,CO$3,$C$1,$D$1,$E$1,$F$1,"cols=4;rows=1")</f>
        <v>-16.47128797603769</v>
      </c>
      <c r="CP47" s="13">
        <v>-8.2829104834849225</v>
      </c>
      <c r="CQ47" s="13">
        <v>-5.2952536167172735</v>
      </c>
      <c r="CR47" s="13">
        <v>-4.237118103055173</v>
      </c>
      <c r="CT47" s="13" t="str">
        <f>_xll.BQL($A47,CT$3)</f>
        <v>IG1</v>
      </c>
      <c r="CU47" s="13" t="str">
        <f>_xll.BQL($A47,CU$3)</f>
        <v>BB+</v>
      </c>
      <c r="CW47" s="40">
        <f t="shared" si="23"/>
        <v>5</v>
      </c>
      <c r="CX47" s="43">
        <f t="shared" si="24"/>
        <v>1</v>
      </c>
    </row>
    <row r="48" spans="1:102" x14ac:dyDescent="0.25">
      <c r="A48" t="str">
        <f>Notations!I49</f>
        <v>URI US Equity</v>
      </c>
      <c r="C48" s="4">
        <f>_xll.BQL($A48,C$3)</f>
        <v>15345000000</v>
      </c>
      <c r="D48" s="4">
        <f>_xll.BQL($A48,D$3)</f>
        <v>15345000000</v>
      </c>
      <c r="E48" s="4">
        <f>_xll.BQL($A48,E$3,$C$1,$D$1,$E$1,$F$1,"cols=4;rows=1")</f>
        <v>15907090909.09091</v>
      </c>
      <c r="F48" s="4">
        <v>16760428571.428572</v>
      </c>
      <c r="G48" s="4">
        <v>17770769230.76923</v>
      </c>
      <c r="H48" s="4">
        <v>18979400000</v>
      </c>
      <c r="J48" s="6">
        <f t="shared" si="41"/>
        <v>0</v>
      </c>
      <c r="K48" s="6">
        <f t="shared" si="42"/>
        <v>3.663023193814996E-2</v>
      </c>
      <c r="L48" s="6">
        <f t="shared" si="43"/>
        <v>5.3645111303788351E-2</v>
      </c>
      <c r="M48" s="6">
        <f t="shared" si="44"/>
        <v>6.0281314110486539E-2</v>
      </c>
      <c r="N48" s="6">
        <f t="shared" si="45"/>
        <v>6.8012293307938787E-2</v>
      </c>
      <c r="O48" s="33">
        <f t="shared" si="5"/>
        <v>6.0646239574071226E-2</v>
      </c>
      <c r="P48" s="39">
        <f t="shared" si="6"/>
        <v>1</v>
      </c>
      <c r="Q48" s="4">
        <f>_xll.BQL($A48,Q$3)</f>
        <v>6150000000</v>
      </c>
      <c r="R48" s="4">
        <f>_xll.BQL($A48,R$3)</f>
        <v>6150000000</v>
      </c>
      <c r="S48" s="4">
        <f>_xll.BQL($A48,S$3,$C$1,$D$1,$E$1,$F$1,"cols=4;rows=1")</f>
        <v>6390271122.3159151</v>
      </c>
      <c r="T48" s="4">
        <v>6794172672.4769297</v>
      </c>
      <c r="U48" s="4">
        <v>7279410847.9879274</v>
      </c>
      <c r="V48" s="4">
        <v>7781044515.6086283</v>
      </c>
      <c r="X48" s="7">
        <f>_xll.BQL($A48,X$3)</f>
        <v>40.078201368523949</v>
      </c>
      <c r="Y48" s="7">
        <f>_xll.BQL($A48,Y$3)</f>
        <v>40.078201368523949</v>
      </c>
      <c r="Z48" s="7">
        <f>_xll.BQL($A48,Z$3,$C$1,$D$1,$E$1,$F$1,"cols=4;rows=1")</f>
        <v>40.172468736341202</v>
      </c>
      <c r="AA48">
        <v>40.536986530636298</v>
      </c>
      <c r="AB48">
        <v>40.962834829816998</v>
      </c>
      <c r="AC48">
        <v>40.997315592740698</v>
      </c>
      <c r="AD48" s="35">
        <f t="shared" si="7"/>
        <v>40.832378984397998</v>
      </c>
      <c r="AE48" s="4">
        <f>_xll.BQL($A48,AE$3)</f>
        <v>6666213101.2658205</v>
      </c>
      <c r="AF48" s="4">
        <f>_xll.BQL($A48,AF$3)</f>
        <v>6666213101.2658205</v>
      </c>
      <c r="AG48" s="4">
        <f>_xll.BQL($A48,AG$3,$C$1,$D$1,$E$1,$F$1,"cols=4;rows=1")</f>
        <v>7368500000</v>
      </c>
      <c r="AH48" s="4">
        <v>7805600000</v>
      </c>
      <c r="AI48" s="4">
        <v>8329583333.3333302</v>
      </c>
      <c r="AJ48" s="4">
        <v>8965400000</v>
      </c>
      <c r="AL48" s="7">
        <f>_xll.BQL($A48,AL$3)</f>
        <v>43.442248949272205</v>
      </c>
      <c r="AM48" s="7">
        <f>_xll.BQL($A48,AM$3)</f>
        <v>43.442248949272205</v>
      </c>
      <c r="AN48" s="7">
        <f>_xll.BQL($A48,AN$3,$C$1,$D$1,$E$1,$F$1,"cols=4;rows=1")</f>
        <v>46.322109065139614</v>
      </c>
      <c r="AO48" s="7">
        <v>46.571601476266373</v>
      </c>
      <c r="AP48" s="7">
        <v>46.872384786309972</v>
      </c>
      <c r="AQ48" s="7">
        <v>47.23753121805747</v>
      </c>
      <c r="AR48" s="35">
        <f t="shared" si="8"/>
        <v>46.893839160211279</v>
      </c>
      <c r="AS48" s="4">
        <f>_xll.BQL($A48,AS$3)</f>
        <v>2014299270</v>
      </c>
      <c r="AT48" s="4">
        <f>_xll.BQL($A48,AT$3)</f>
        <v>2014299270</v>
      </c>
      <c r="AU48" s="4">
        <f>_xll.BQL($A48,AU$3,$C$1,$D$1,$E$1,$F$1,"cols=4;rows=1")</f>
        <v>2729125000</v>
      </c>
      <c r="AV48" s="4">
        <v>3013000000</v>
      </c>
      <c r="AW48" s="4">
        <v>3301111111.1111112</v>
      </c>
      <c r="AX48" s="4">
        <v>3585000000</v>
      </c>
      <c r="AY48" s="33">
        <f t="shared" si="9"/>
        <v>9.5212502607204888E-2</v>
      </c>
      <c r="AZ48" s="39">
        <f t="shared" si="10"/>
        <v>1</v>
      </c>
      <c r="BA48" s="11">
        <f t="shared" si="46"/>
        <v>0.13126746627565983</v>
      </c>
      <c r="BB48" s="11">
        <f t="shared" si="47"/>
        <v>0.13126746627565983</v>
      </c>
      <c r="BC48" s="11">
        <f t="shared" si="48"/>
        <v>0.17156656836859491</v>
      </c>
      <c r="BD48" s="11">
        <f t="shared" si="49"/>
        <v>0.17976867280925307</v>
      </c>
      <c r="BE48" s="11">
        <f t="shared" si="50"/>
        <v>0.18576073259650441</v>
      </c>
      <c r="BF48" s="11">
        <f t="shared" si="51"/>
        <v>0.1888890059748991</v>
      </c>
      <c r="BG48" s="33">
        <f t="shared" si="17"/>
        <v>0.18480613712688554</v>
      </c>
      <c r="BH48" s="39">
        <f t="shared" si="18"/>
        <v>1</v>
      </c>
      <c r="BI48">
        <f>_xll.BQL($A48,BI$3)</f>
        <v>30.266897</v>
      </c>
      <c r="BJ48">
        <f>_xll.BQL($A48,BJ$3,$C$1,$D$1,$E$1,$F$1)</f>
        <v>30.266897</v>
      </c>
      <c r="BK48">
        <f>_xll.BQL($A48,BK$3,$C$1,$D$1,$E$1,$F$1,"cols=4;rows=1")</f>
        <v>45.584761904761905</v>
      </c>
      <c r="BL48">
        <v>50.125263157894743</v>
      </c>
      <c r="BM48">
        <v>56.775454545454551</v>
      </c>
      <c r="BN48">
        <v>63.597499999999997</v>
      </c>
      <c r="BP48">
        <f>_xll.BQL($A48,BP$3)</f>
        <v>-2.5074077163940589</v>
      </c>
      <c r="BQ48">
        <f>_xll.BQL($A48,BQ$3,$C$1,$D$1,$E$1,$F$1)</f>
        <v>-2.5074077163940589</v>
      </c>
      <c r="BR48">
        <f>_xll.BQL($A48,BR$3,$C$1,$D$1,$E$1,$F$1,"cols=4;rows=1")</f>
        <v>50.609300665218193</v>
      </c>
      <c r="BS48">
        <v>9.9605681008471514</v>
      </c>
      <c r="BT48">
        <v>13.2671450853269</v>
      </c>
      <c r="BU48">
        <v>12.015835908603254</v>
      </c>
      <c r="BV48" s="33">
        <f t="shared" si="58"/>
        <v>0.11747849698259102</v>
      </c>
      <c r="BW48" s="39">
        <f t="shared" si="20"/>
        <v>0</v>
      </c>
      <c r="BX48" s="4">
        <f>_xll.BQL($A48,BX$3)</f>
        <v>419000000</v>
      </c>
      <c r="BY48" s="4">
        <f>_xll.BQL($A48,BY$3,$C$1,$D$1,$E$1,$F$1)</f>
        <v>419000000</v>
      </c>
      <c r="BZ48" s="4">
        <f>_xll.BQL($A48,BZ$3,$C$1,$D$1,$E$1,$F$1,"cols=4;rows=1")</f>
        <v>2349997724.1574602</v>
      </c>
      <c r="CA48" s="4">
        <v>2571423211.9836898</v>
      </c>
      <c r="CB48" s="4">
        <v>2624145824.8382702</v>
      </c>
      <c r="CC48" s="4">
        <v>2939697076.0123801</v>
      </c>
      <c r="CE48" s="13">
        <f>_xll.BQL($A48,CE$3)</f>
        <v>30.742597898758355</v>
      </c>
      <c r="CF48" s="13">
        <f>_xll.BQL($A48,CF$3)</f>
        <v>30.742597898758355</v>
      </c>
      <c r="CG48" s="13">
        <f>_xll.BQL($A48,CG$3,$C$1,$D$1,$E$1,$F$1,"cols=4;rows=1")</f>
        <v>29.314</v>
      </c>
      <c r="CH48" s="14">
        <v>28.800000000000004</v>
      </c>
      <c r="CI48" s="14">
        <v>27.58909090909091</v>
      </c>
      <c r="CJ48" s="14">
        <v>26.006</v>
      </c>
      <c r="CK48" s="33">
        <f t="shared" si="59"/>
        <v>0.27465030303030302</v>
      </c>
      <c r="CL48" s="39">
        <f t="shared" si="22"/>
        <v>2</v>
      </c>
      <c r="CM48" s="13">
        <f>_xll.BQL($A48,CM$3)</f>
        <v>1.9548413344182263</v>
      </c>
      <c r="CN48" s="13">
        <f>_xll.BQL($A48,CN$3)</f>
        <v>1.9548413344182263</v>
      </c>
      <c r="CO48" s="13">
        <f>_xll.BQL($A48,CO$3,$C$1,$D$1,$E$1,$F$1,"cols=4;rows=1")</f>
        <v>1.6186505148852481</v>
      </c>
      <c r="CP48" s="13">
        <v>1.448855198670594</v>
      </c>
      <c r="CQ48" s="13">
        <v>1.1979787931752295</v>
      </c>
      <c r="CR48" s="13">
        <v>0.89917202886175174</v>
      </c>
      <c r="CT48" s="13" t="str">
        <f>_xll.BQL($A48,CT$3)</f>
        <v>IG5</v>
      </c>
      <c r="CU48" s="13" t="str">
        <f>_xll.BQL($A48,CU$3)</f>
        <v>BB+</v>
      </c>
      <c r="CW48" s="40">
        <f t="shared" si="23"/>
        <v>5</v>
      </c>
      <c r="CX48" s="43">
        <f t="shared" si="24"/>
        <v>1</v>
      </c>
    </row>
    <row r="49" spans="1:102" x14ac:dyDescent="0.25">
      <c r="A49" t="str">
        <f>Notations!I50</f>
        <v>CARR US Equity</v>
      </c>
      <c r="C49" s="4">
        <f>_xll.BQL($A49,C$3)</f>
        <v>22098000000</v>
      </c>
      <c r="D49" s="4">
        <f>_xll.BQL($A49,D$3)</f>
        <v>23957000000</v>
      </c>
      <c r="E49" s="4">
        <f>_xll.BQL($A49,E$3,$C$1,$D$1,$E$1,$F$1,"cols=4;rows=1")</f>
        <v>22953368421.052631</v>
      </c>
      <c r="F49" s="4">
        <v>22986857142.857143</v>
      </c>
      <c r="G49" s="4">
        <v>24486470588.235294</v>
      </c>
      <c r="H49" s="4">
        <v>26235833333.333332</v>
      </c>
      <c r="J49" s="6">
        <f t="shared" si="41"/>
        <v>8.4125260204543473E-2</v>
      </c>
      <c r="K49" s="6">
        <f t="shared" si="42"/>
        <v>-4.1893040820944583E-2</v>
      </c>
      <c r="L49" s="6">
        <f t="shared" si="43"/>
        <v>1.4589894254386504E-3</v>
      </c>
      <c r="M49" s="6">
        <f t="shared" si="44"/>
        <v>6.5237863360722015E-2</v>
      </c>
      <c r="N49" s="6">
        <f t="shared" si="45"/>
        <v>7.1442012796181897E-2</v>
      </c>
      <c r="O49" s="33">
        <f t="shared" si="5"/>
        <v>4.6046288527447521E-2</v>
      </c>
      <c r="P49" s="39">
        <f t="shared" si="6"/>
        <v>0</v>
      </c>
      <c r="Q49" s="4">
        <f>_xll.BQL($A49,Q$3)</f>
        <v>6401000000</v>
      </c>
      <c r="R49" s="4">
        <f>_xll.BQL($A49,R$3)</f>
        <v>6733999999.999999</v>
      </c>
      <c r="S49" s="4">
        <f>_xll.BQL($A49,S$3,$C$1,$D$1,$E$1,$F$1,"cols=4;rows=1")</f>
        <v>5979485559.5337772</v>
      </c>
      <c r="T49" s="4">
        <v>6921542192.0501318</v>
      </c>
      <c r="U49" s="4">
        <v>7599683764.2775621</v>
      </c>
      <c r="V49" s="4">
        <v>8291126979.5669508</v>
      </c>
      <c r="X49" s="7">
        <f>_xll.BQL($A49,X$3)</f>
        <v>28.966422300660696</v>
      </c>
      <c r="Y49" s="7">
        <f>_xll.BQL($A49,Y$3)</f>
        <v>28.108694744751006</v>
      </c>
      <c r="Z49" s="7">
        <f>_xll.BQL($A49,Z$3,$C$1,$D$1,$E$1,$F$1,"cols=4;rows=1")</f>
        <v>28.999999999999996</v>
      </c>
      <c r="AA49">
        <v>32.9</v>
      </c>
      <c r="AB49">
        <v>32.9</v>
      </c>
      <c r="AC49">
        <v>32.9</v>
      </c>
      <c r="AD49" s="35">
        <f t="shared" si="7"/>
        <v>32.9</v>
      </c>
      <c r="AE49" s="4">
        <f>_xll.BQL($A49,AE$3)</f>
        <v>3386000000</v>
      </c>
      <c r="AF49" s="4">
        <f>_xll.BQL($A49,AF$3)</f>
        <v>3981000000</v>
      </c>
      <c r="AG49" s="4">
        <f>_xll.BQL($A49,AG$3,$C$1,$D$1,$E$1,$F$1,"cols=4;rows=1")</f>
        <v>4204857142.8571401</v>
      </c>
      <c r="AH49" s="4">
        <v>4528333333.3333302</v>
      </c>
      <c r="AI49" s="4">
        <v>4972875000</v>
      </c>
      <c r="AJ49" s="4">
        <v>5227250000</v>
      </c>
      <c r="AL49" s="7">
        <f>_xll.BQL($A49,AL$3)</f>
        <v>15.322653633813015</v>
      </c>
      <c r="AM49" s="7">
        <f>_xll.BQL($A49,AM$3)</f>
        <v>16.617272613432398</v>
      </c>
      <c r="AN49" s="7">
        <f>_xll.BQL($A49,AN$3,$C$1,$D$1,$E$1,$F$1,"cols=4;rows=1")</f>
        <v>18.319128877835993</v>
      </c>
      <c r="AO49" s="7">
        <v>19.699662747242716</v>
      </c>
      <c r="AP49" s="7">
        <v>20.308663847983279</v>
      </c>
      <c r="AQ49" s="7">
        <v>19.924086014674586</v>
      </c>
      <c r="AR49" s="35">
        <f t="shared" si="8"/>
        <v>19.977470869966861</v>
      </c>
      <c r="AS49" s="4">
        <f>_xll.BQL($A49,AS$3)</f>
        <v>2371488750</v>
      </c>
      <c r="AT49" s="4">
        <f>_xll.BQL($A49,AT$3)</f>
        <v>2075163365.877737</v>
      </c>
      <c r="AU49" s="4">
        <f>_xll.BQL($A49,AU$3,$C$1,$D$1,$E$1,$F$1,"cols=4;rows=1")</f>
        <v>2155923076.9230771</v>
      </c>
      <c r="AV49" s="4">
        <v>2232000000</v>
      </c>
      <c r="AW49" s="4">
        <v>2528333333.3333335</v>
      </c>
      <c r="AX49" s="4">
        <v>2817000000</v>
      </c>
      <c r="AY49" s="33">
        <f t="shared" si="9"/>
        <v>9.4075313691822426E-2</v>
      </c>
      <c r="AZ49" s="39">
        <f t="shared" si="10"/>
        <v>1</v>
      </c>
      <c r="BA49" s="11">
        <f t="shared" si="46"/>
        <v>0.10731689519413522</v>
      </c>
      <c r="BB49" s="11">
        <f t="shared" si="47"/>
        <v>8.6620335011801858E-2</v>
      </c>
      <c r="BC49" s="11">
        <f t="shared" si="48"/>
        <v>9.3926217598009842E-2</v>
      </c>
      <c r="BD49" s="11">
        <f t="shared" si="49"/>
        <v>9.7098963382802592E-2</v>
      </c>
      <c r="BE49" s="11">
        <f t="shared" si="50"/>
        <v>0.10325429809178338</v>
      </c>
      <c r="BF49" s="11">
        <f t="shared" si="51"/>
        <v>0.10737223263348475</v>
      </c>
      <c r="BG49" s="33">
        <f t="shared" si="17"/>
        <v>0.10257516470269024</v>
      </c>
      <c r="BH49" s="39">
        <f t="shared" si="18"/>
        <v>0</v>
      </c>
      <c r="BI49">
        <f>_xll.BQL($A49,BI$3)</f>
        <v>2.7786970000000002</v>
      </c>
      <c r="BJ49">
        <f>_xll.BQL($A49,BJ$3,$C$1,$D$1,$E$1,$F$1)</f>
        <v>2.289212</v>
      </c>
      <c r="BK49">
        <f>_xll.BQL($A49,BK$3,$C$1,$D$1,$E$1,$F$1,"cols=4;rows=1")</f>
        <v>2.5517391304347821</v>
      </c>
      <c r="BL49">
        <v>2.9556</v>
      </c>
      <c r="BM49">
        <v>3.4057894736842109</v>
      </c>
      <c r="BN49">
        <v>3.7899999999999996</v>
      </c>
      <c r="BP49">
        <f>_xll.BQL($A49,BP$3)</f>
        <v>23.733067227021742</v>
      </c>
      <c r="BQ49">
        <f>_xll.BQL($A49,BQ$3,$C$1,$D$1,$E$1,$F$1)</f>
        <v>-9.9796539040202283</v>
      </c>
      <c r="BR49">
        <f>_xll.BQL($A49,BR$3,$C$1,$D$1,$E$1,$F$1,"cols=4;rows=1")</f>
        <v>-8.1677804224504555</v>
      </c>
      <c r="BS49">
        <v>15.826887033566219</v>
      </c>
      <c r="BT49">
        <v>15.231745624719547</v>
      </c>
      <c r="BU49">
        <v>11.281100293617653</v>
      </c>
      <c r="BV49" s="33">
        <f t="shared" si="58"/>
        <v>0.14113244317301141</v>
      </c>
      <c r="BW49" s="39">
        <f t="shared" si="20"/>
        <v>1</v>
      </c>
      <c r="BX49" s="4">
        <f>_xll.BQL($A49,BX$3)</f>
        <v>2138000000</v>
      </c>
      <c r="BY49" s="4">
        <f>_xll.BQL($A49,BY$3,$C$1,$D$1,$E$1,$F$1)</f>
        <v>958000000</v>
      </c>
      <c r="BZ49" s="4">
        <f>_xll.BQL($A49,BZ$3,$C$1,$D$1,$E$1,$F$1,"cols=4;rows=1")</f>
        <v>104450400.543825</v>
      </c>
      <c r="CA49" s="4">
        <v>2533584474.4109402</v>
      </c>
      <c r="CB49" s="4">
        <v>2944861333.4572701</v>
      </c>
      <c r="CC49" s="4">
        <v>3277520071.1445298</v>
      </c>
      <c r="CE49" s="13">
        <f>_xll.BQL($A49,CE$3)</f>
        <v>16.416184971098264</v>
      </c>
      <c r="CF49" s="13">
        <f>_xll.BQL($A49,CF$3)</f>
        <v>30.362372688726669</v>
      </c>
      <c r="CG49" s="13">
        <f>_xll.BQL($A49,CG$3,$C$1,$D$1,$E$1,$F$1,"cols=4;rows=1")</f>
        <v>22.861498947946927</v>
      </c>
      <c r="CH49" s="14">
        <v>24.049197945728878</v>
      </c>
      <c r="CI49" s="14">
        <v>33.544926678713168</v>
      </c>
      <c r="CJ49" s="14">
        <v>29.241919817303067</v>
      </c>
      <c r="CK49" s="33">
        <f t="shared" si="59"/>
        <v>0.28945348147248373</v>
      </c>
      <c r="CL49" s="39">
        <f t="shared" si="22"/>
        <v>2</v>
      </c>
      <c r="CM49" s="13">
        <f>_xll.BQL($A49,CM$3)</f>
        <v>1.8184240578606776</v>
      </c>
      <c r="CN49" s="13">
        <f>_xll.BQL($A49,CN$3)</f>
        <v>1.6688077706407645</v>
      </c>
      <c r="CO49" s="13">
        <f>_xll.BQL($A49,CO$3,$C$1,$D$1,$E$1,$F$1,"cols=4;rows=1")</f>
        <v>1.9755962492355792</v>
      </c>
      <c r="CP49" s="13">
        <v>2.2377131640289525</v>
      </c>
      <c r="CQ49" s="13">
        <v>1.8752621862492906</v>
      </c>
      <c r="CR49" s="13">
        <v>1.6434549715433546</v>
      </c>
      <c r="CT49" s="13" t="str">
        <f>_xll.BQL($A49,CT$3)</f>
        <v>IG2</v>
      </c>
      <c r="CU49" s="13" t="str">
        <f>_xll.BQL($A49,CU$3)</f>
        <v>BBB</v>
      </c>
      <c r="CW49" s="40">
        <f t="shared" si="23"/>
        <v>4</v>
      </c>
      <c r="CX49" s="43">
        <f t="shared" si="24"/>
        <v>1</v>
      </c>
    </row>
    <row r="50" spans="1:102" x14ac:dyDescent="0.25">
      <c r="A50" t="str">
        <f>Notations!I51</f>
        <v>DOV US Equity</v>
      </c>
      <c r="C50" s="4">
        <f>_xll.BQL($A50,C$3)</f>
        <v>7745909000</v>
      </c>
      <c r="D50" s="4">
        <f>_xll.BQL($A50,D$3)</f>
        <v>7745909000</v>
      </c>
      <c r="E50" s="4">
        <f>_xll.BQL($A50,E$3,$C$1,$D$1,$E$1,$F$1,"cols=4;rows=1")</f>
        <v>8019666666.666667</v>
      </c>
      <c r="F50" s="4">
        <v>8379222222.2222223</v>
      </c>
      <c r="G50" s="4">
        <v>8735000000</v>
      </c>
      <c r="H50" s="4">
        <v>9188000000</v>
      </c>
      <c r="J50" s="6">
        <f t="shared" si="41"/>
        <v>0</v>
      </c>
      <c r="K50" s="6">
        <f t="shared" si="42"/>
        <v>3.5342226027528456E-2</v>
      </c>
      <c r="L50" s="6">
        <f t="shared" si="43"/>
        <v>4.483422696981032E-2</v>
      </c>
      <c r="M50" s="6">
        <f t="shared" si="44"/>
        <v>4.2459522893930846E-2</v>
      </c>
      <c r="N50" s="6">
        <f t="shared" si="45"/>
        <v>5.1860331997710452E-2</v>
      </c>
      <c r="O50" s="33">
        <f t="shared" si="5"/>
        <v>4.6384693953817203E-2</v>
      </c>
      <c r="P50" s="39">
        <f t="shared" si="6"/>
        <v>0</v>
      </c>
      <c r="Q50" s="4">
        <f>_xll.BQL($A50,Q$3)</f>
        <v>2958621000</v>
      </c>
      <c r="R50" s="4">
        <f>_xll.BQL($A50,R$3)</f>
        <v>2958621000</v>
      </c>
      <c r="S50" s="4">
        <f>_xll.BQL($A50,S$3,$C$1,$D$1,$E$1,$F$1,"cols=4;rows=1")</f>
        <v>3133831391.4100118</v>
      </c>
      <c r="T50" s="4">
        <v>3291146068.9097266</v>
      </c>
      <c r="U50" s="4">
        <v>3443202351.5295506</v>
      </c>
      <c r="V50" s="4">
        <v>3628253057.3583817</v>
      </c>
      <c r="X50" s="7">
        <f>_xll.BQL($A50,X$3)</f>
        <v>38.19591735456742</v>
      </c>
      <c r="Y50" s="7">
        <f>_xll.BQL($A50,Y$3)</f>
        <v>38.19591735456742</v>
      </c>
      <c r="Z50" s="7">
        <f>_xll.BQL($A50,Z$3,$C$1,$D$1,$E$1,$F$1,"cols=4;rows=1")</f>
        <v>39.076828522507299</v>
      </c>
      <c r="AA50">
        <v>39.277464920090097</v>
      </c>
      <c r="AB50">
        <v>39.4184585177968</v>
      </c>
      <c r="AC50">
        <v>39.489040676517</v>
      </c>
      <c r="AD50" s="35">
        <f t="shared" si="7"/>
        <v>39.394988038134635</v>
      </c>
      <c r="AE50" s="4">
        <f>_xll.BQL($A50,AE$3)</f>
        <v>1629179999.9999998</v>
      </c>
      <c r="AF50" s="4">
        <f>_xll.BQL($A50,AF$3)</f>
        <v>1629179999.9999998</v>
      </c>
      <c r="AG50" s="4">
        <f>_xll.BQL($A50,AG$3,$C$1,$D$1,$E$1,$F$1,"cols=4;rows=1")</f>
        <v>1847750000</v>
      </c>
      <c r="AH50" s="4">
        <v>1974625000</v>
      </c>
      <c r="AI50" s="4">
        <v>2116250000</v>
      </c>
      <c r="AJ50" s="4">
        <v>2205750000</v>
      </c>
      <c r="AL50" s="7">
        <f>_xll.BQL($A50,AL$3)</f>
        <v>21.032780013294754</v>
      </c>
      <c r="AM50" s="7">
        <f>_xll.BQL($A50,AM$3)</f>
        <v>21.032780013294754</v>
      </c>
      <c r="AN50" s="7">
        <f>_xll.BQL($A50,AN$3,$C$1,$D$1,$E$1,$F$1,"cols=4;rows=1")</f>
        <v>23.040234423708384</v>
      </c>
      <c r="AO50" s="7">
        <v>23.565731372575019</v>
      </c>
      <c r="AP50" s="7">
        <v>24.227246708643388</v>
      </c>
      <c r="AQ50" s="7">
        <v>24.00685676969961</v>
      </c>
      <c r="AR50" s="35">
        <f t="shared" si="8"/>
        <v>23.933278283639339</v>
      </c>
      <c r="AS50" s="4">
        <f>_xll.BQL($A50,AS$3)</f>
        <v>1005024000</v>
      </c>
      <c r="AT50" s="4">
        <f>_xll.BQL($A50,AT$3)</f>
        <v>1005024000</v>
      </c>
      <c r="AU50" s="4">
        <f>_xll.BQL($A50,AU$3,$C$1,$D$1,$E$1,$F$1,"cols=4;rows=1")</f>
        <v>1144800000</v>
      </c>
      <c r="AV50" s="4">
        <v>1236800000</v>
      </c>
      <c r="AW50" s="4">
        <v>1335777777.7777777</v>
      </c>
      <c r="AX50" s="4">
        <v>1416500000</v>
      </c>
      <c r="AY50" s="33">
        <f t="shared" si="9"/>
        <v>7.3607189866190595E-2</v>
      </c>
      <c r="AZ50" s="39">
        <f t="shared" si="10"/>
        <v>0</v>
      </c>
      <c r="BA50" s="11">
        <f t="shared" si="46"/>
        <v>0.12974900686284851</v>
      </c>
      <c r="BB50" s="11">
        <f t="shared" si="47"/>
        <v>0.12974900686284851</v>
      </c>
      <c r="BC50" s="11">
        <f t="shared" si="48"/>
        <v>0.14274907519015753</v>
      </c>
      <c r="BD50" s="11">
        <f t="shared" si="49"/>
        <v>0.1476031983875459</v>
      </c>
      <c r="BE50" s="11">
        <f t="shared" si="50"/>
        <v>0.15292247026648856</v>
      </c>
      <c r="BF50" s="11">
        <f t="shared" si="51"/>
        <v>0.15416848062690466</v>
      </c>
      <c r="BG50" s="33">
        <f t="shared" si="17"/>
        <v>0.15156471642697969</v>
      </c>
      <c r="BH50" s="39">
        <f t="shared" si="18"/>
        <v>0</v>
      </c>
      <c r="BI50">
        <f>_xll.BQL($A50,BI$3)</f>
        <v>7.2424489999999997</v>
      </c>
      <c r="BJ50">
        <f>_xll.BQL($A50,BJ$3,$C$1,$D$1,$E$1,$F$1)</f>
        <v>7.2424489999999997</v>
      </c>
      <c r="BK50">
        <f>_xll.BQL($A50,BK$3,$C$1,$D$1,$E$1,$F$1,"cols=4;rows=1")</f>
        <v>9.3994444444444447</v>
      </c>
      <c r="BL50">
        <v>10.217222222222222</v>
      </c>
      <c r="BM50">
        <v>10.975</v>
      </c>
      <c r="BN50">
        <v>11.827500000000001</v>
      </c>
      <c r="BP50">
        <f>_xll.BQL($A50,BP$3)</f>
        <v>2.406473633523218</v>
      </c>
      <c r="BQ50">
        <f>_xll.BQL($A50,BQ$3,$C$1,$D$1,$E$1,$F$1)</f>
        <v>2.406473633523218</v>
      </c>
      <c r="BR50">
        <f>_xll.BQL($A50,BR$3,$C$1,$D$1,$E$1,$F$1,"cols=4;rows=1")</f>
        <v>29.782680477894221</v>
      </c>
      <c r="BS50">
        <v>8.7002777941958733</v>
      </c>
      <c r="BT50">
        <v>7.4166711978685163</v>
      </c>
      <c r="BU50">
        <v>7.7676537585421492</v>
      </c>
      <c r="BV50" s="33">
        <f t="shared" si="58"/>
        <v>7.9615342502021805E-2</v>
      </c>
      <c r="BW50" s="39">
        <f t="shared" si="20"/>
        <v>0</v>
      </c>
      <c r="BX50" s="4">
        <f>_xll.BQL($A50,BX$3)</f>
        <v>580846000</v>
      </c>
      <c r="BY50" s="4">
        <f>_xll.BQL($A50,BY$3,$C$1,$D$1,$E$1,$F$1)</f>
        <v>580846000</v>
      </c>
      <c r="BZ50" s="4">
        <f>_xll.BQL($A50,BZ$3,$C$1,$D$1,$E$1,$F$1,"cols=4;rows=1")</f>
        <v>1179499885.0984499</v>
      </c>
      <c r="CA50" s="4">
        <v>1292114673.3336899</v>
      </c>
      <c r="CB50" s="4">
        <v>1384346806.8401</v>
      </c>
      <c r="CC50" s="4">
        <v>1521919818.77616</v>
      </c>
      <c r="CE50" s="13">
        <f>_xll.BQL($A50,CE$3)</f>
        <v>44.726228817286966</v>
      </c>
      <c r="CF50" s="13">
        <f>_xll.BQL($A50,CF$3)</f>
        <v>44.726228817286966</v>
      </c>
      <c r="CG50" s="13">
        <f>_xll.BQL($A50,CG$3,$C$1,$D$1,$E$1,$F$1,"cols=4;rows=1")</f>
        <v>17.300545122051744</v>
      </c>
      <c r="CH50" s="14">
        <v>16.790916669457481</v>
      </c>
      <c r="CI50" s="14">
        <v>15.668615483765937</v>
      </c>
      <c r="CJ50" s="14">
        <v>15.682346998706986</v>
      </c>
      <c r="CK50" s="33">
        <f t="shared" si="59"/>
        <v>0.16047293050643471</v>
      </c>
      <c r="CL50" s="39">
        <f t="shared" si="22"/>
        <v>1</v>
      </c>
      <c r="CM50" s="13">
        <f>_xll.BQL($A50,CM$3)</f>
        <v>0.70232295490795538</v>
      </c>
      <c r="CN50" s="13">
        <f>_xll.BQL($A50,CN$3)</f>
        <v>0.70232295490795538</v>
      </c>
      <c r="CO50" s="13">
        <f>_xll.BQL($A50,CO$3,$C$1,$D$1,$E$1,$F$1,"cols=4;rows=1")</f>
        <v>0.41665859209892864</v>
      </c>
      <c r="CP50" s="13">
        <v>0.22080323566222582</v>
      </c>
      <c r="CQ50" s="13">
        <v>0.1312010835045116</v>
      </c>
      <c r="CR50" s="13">
        <v>-0.58087855971942637</v>
      </c>
      <c r="CT50" s="13" t="str">
        <f>_xll.BQL($A50,CT$3)</f>
        <v>IG1</v>
      </c>
      <c r="CU50" s="13" t="str">
        <f>_xll.BQL($A50,CU$3)</f>
        <v>BBB+</v>
      </c>
      <c r="CW50" s="40">
        <f t="shared" si="23"/>
        <v>1</v>
      </c>
      <c r="CX50" s="43">
        <f t="shared" si="24"/>
        <v>0</v>
      </c>
    </row>
    <row r="51" spans="1:102" x14ac:dyDescent="0.25">
      <c r="A51" t="str">
        <f>Notations!I52</f>
        <v>EFX US Equity</v>
      </c>
      <c r="C51" s="4">
        <f>_xll.BQL($A51,C$3)</f>
        <v>5265200000</v>
      </c>
      <c r="D51" s="4">
        <f>_xll.BQL($A51,D$3)</f>
        <v>5588200000</v>
      </c>
      <c r="E51" s="4">
        <f>_xll.BQL($A51,E$3,$C$1,$D$1,$E$1,$F$1,"cols=4;rows=1")</f>
        <v>5701136363.636364</v>
      </c>
      <c r="F51" s="4">
        <v>6273090909.090909</v>
      </c>
      <c r="G51" s="4">
        <v>7005818181.818182</v>
      </c>
      <c r="H51" s="4">
        <v>7797166666.666667</v>
      </c>
      <c r="J51" s="6">
        <f t="shared" si="41"/>
        <v>6.1346197675302028E-2</v>
      </c>
      <c r="K51" s="6">
        <f t="shared" si="42"/>
        <v>2.0209792712566399E-2</v>
      </c>
      <c r="L51" s="6">
        <f t="shared" si="43"/>
        <v>0.10032290213274853</v>
      </c>
      <c r="M51" s="6">
        <f t="shared" si="44"/>
        <v>0.116804822908817</v>
      </c>
      <c r="N51" s="6">
        <f t="shared" si="45"/>
        <v>0.11295589812796303</v>
      </c>
      <c r="O51" s="33">
        <f t="shared" si="5"/>
        <v>0.11002787438984285</v>
      </c>
      <c r="P51" s="39">
        <f t="shared" si="6"/>
        <v>1</v>
      </c>
      <c r="Q51" s="4">
        <f>_xll.BQL($A51,Q$3)</f>
        <v>2930100000</v>
      </c>
      <c r="R51" s="4">
        <f>_xll.BQL($A51,R$3)</f>
        <v>3102900000</v>
      </c>
      <c r="S51" s="4">
        <f>_xll.BQL($A51,S$3,$C$1,$D$1,$E$1,$F$1,"cols=4;rows=1")</f>
        <v>3197234933.8012033</v>
      </c>
      <c r="T51" s="4">
        <v>3540655622.9543476</v>
      </c>
      <c r="U51" s="4">
        <v>3956306312.0043793</v>
      </c>
      <c r="V51" s="4">
        <v>4409425818.7127161</v>
      </c>
      <c r="X51" s="7">
        <f>_xll.BQL($A51,X$3)</f>
        <v>55.650307680619918</v>
      </c>
      <c r="Y51" s="7">
        <f>_xll.BQL($A51,Y$3)</f>
        <v>55.525929637450339</v>
      </c>
      <c r="Z51" s="7">
        <f>_xll.BQL($A51,Z$3,$C$1,$D$1,$E$1,$F$1,"cols=4;rows=1")</f>
        <v>55.6325734597878</v>
      </c>
      <c r="AA51">
        <v>56.661123806066897</v>
      </c>
      <c r="AB51">
        <v>57.213512736362098</v>
      </c>
      <c r="AC51">
        <v>57.369039426161301</v>
      </c>
      <c r="AD51" s="35">
        <f t="shared" si="7"/>
        <v>57.081225322863425</v>
      </c>
      <c r="AE51" s="4">
        <f>_xll.BQL($A51,AE$3)</f>
        <v>1748700000</v>
      </c>
      <c r="AF51" s="4">
        <f>_xll.BQL($A51,AF$3)</f>
        <v>1795706329.113924</v>
      </c>
      <c r="AG51" s="4">
        <f>_xll.BQL($A51,AG$3,$C$1,$D$1,$E$1,$F$1,"cols=4;rows=1")</f>
        <v>1846545454.54545</v>
      </c>
      <c r="AH51" s="4">
        <v>2141681818.1818199</v>
      </c>
      <c r="AI51" s="4">
        <v>2501454545.4545498</v>
      </c>
      <c r="AJ51" s="4">
        <v>2894833333.3333302</v>
      </c>
      <c r="AL51" s="7">
        <f>_xll.BQL($A51,AL$3)</f>
        <v>33.212413583529589</v>
      </c>
      <c r="AM51" s="7">
        <f>_xll.BQL($A51,AM$3)</f>
        <v>32.133895156113311</v>
      </c>
      <c r="AN51" s="7">
        <f>_xll.BQL($A51,AN$3,$C$1,$D$1,$E$1,$F$1,"cols=4;rows=1")</f>
        <v>32.389077137731626</v>
      </c>
      <c r="AO51" s="7">
        <v>34.140774447858128</v>
      </c>
      <c r="AP51" s="7">
        <v>35.705387729679288</v>
      </c>
      <c r="AQ51" s="7">
        <v>37.126734070068146</v>
      </c>
      <c r="AR51" s="35">
        <f t="shared" si="8"/>
        <v>35.657632082535194</v>
      </c>
      <c r="AS51" s="4">
        <f>_xll.BQL($A51,AS$3)</f>
        <v>657400000</v>
      </c>
      <c r="AT51" s="4">
        <f>_xll.BQL($A51,AT$3)</f>
        <v>661598076.15150905</v>
      </c>
      <c r="AU51" s="4">
        <f>_xll.BQL($A51,AU$3,$C$1,$D$1,$E$1,$F$1,"cols=4;rows=1")</f>
        <v>638750000</v>
      </c>
      <c r="AV51" s="4">
        <v>872117647.05882359</v>
      </c>
      <c r="AW51" s="4">
        <v>1124294117.6470587</v>
      </c>
      <c r="AX51" s="4">
        <v>1465300000</v>
      </c>
      <c r="AY51" s="33">
        <f t="shared" si="9"/>
        <v>0.31927045409430127</v>
      </c>
      <c r="AZ51" s="39">
        <f t="shared" si="10"/>
        <v>2</v>
      </c>
      <c r="BA51" s="11">
        <f t="shared" si="46"/>
        <v>0.1248575552685558</v>
      </c>
      <c r="BB51" s="11">
        <f t="shared" si="47"/>
        <v>0.11839198241858005</v>
      </c>
      <c r="BC51" s="11">
        <f t="shared" si="48"/>
        <v>0.11203906717161649</v>
      </c>
      <c r="BD51" s="11">
        <f t="shared" si="49"/>
        <v>0.13902518865061533</v>
      </c>
      <c r="BE51" s="11">
        <f t="shared" si="50"/>
        <v>0.16048005935479143</v>
      </c>
      <c r="BF51" s="11">
        <f t="shared" si="51"/>
        <v>0.18792723852681528</v>
      </c>
      <c r="BG51" s="33">
        <f t="shared" si="17"/>
        <v>0.16247749551074067</v>
      </c>
      <c r="BH51" s="39">
        <f t="shared" si="18"/>
        <v>0</v>
      </c>
      <c r="BI51">
        <f>_xll.BQL($A51,BI$3)</f>
        <v>5.3047620000000002</v>
      </c>
      <c r="BJ51">
        <f>_xll.BQL($A51,BJ$3,$C$1,$D$1,$E$1,$F$1)</f>
        <v>5.2980400000000003</v>
      </c>
      <c r="BK51">
        <f>_xll.BQL($A51,BK$3,$C$1,$D$1,$E$1,$F$1,"cols=4;rows=1")</f>
        <v>7.2691304347826078</v>
      </c>
      <c r="BL51">
        <v>8.7839130434782628</v>
      </c>
      <c r="BM51">
        <v>10.852272727272727</v>
      </c>
      <c r="BN51">
        <v>13.565</v>
      </c>
      <c r="BP51">
        <f>_xll.BQL($A51,BP$3)</f>
        <v>-10.619548053288977</v>
      </c>
      <c r="BQ51">
        <f>_xll.BQL($A51,BQ$3,$C$1,$D$1,$E$1,$F$1)</f>
        <v>4.2160154690177123</v>
      </c>
      <c r="BR51">
        <f>_xll.BQL($A51,BR$3,$C$1,$D$1,$E$1,$F$1,"cols=4;rows=1")</f>
        <v>37.030284012413894</v>
      </c>
      <c r="BS51">
        <v>20.83856689993425</v>
      </c>
      <c r="BT51">
        <v>23.547132964051208</v>
      </c>
      <c r="BU51">
        <v>24.996858638743461</v>
      </c>
      <c r="BV51" s="33">
        <f t="shared" si="58"/>
        <v>0.23127519500909643</v>
      </c>
      <c r="BW51" s="39">
        <f t="shared" si="20"/>
        <v>1</v>
      </c>
      <c r="BX51" s="4">
        <f>_xll.BQL($A51,BX$3)</f>
        <v>515500000</v>
      </c>
      <c r="BY51" s="4">
        <f>_xll.BQL($A51,BY$3,$C$1,$D$1,$E$1,$F$1)</f>
        <v>783500000</v>
      </c>
      <c r="BZ51" s="4">
        <f>_xll.BQL($A51,BZ$3,$C$1,$D$1,$E$1,$F$1,"cols=4;rows=1")</f>
        <v>866027962.15489304</v>
      </c>
      <c r="CA51" s="4">
        <v>1089406822.4451799</v>
      </c>
      <c r="CB51" s="4">
        <v>1366829396.34393</v>
      </c>
      <c r="CC51" s="4">
        <v>1603184258.1272399</v>
      </c>
      <c r="CE51" s="13">
        <f>_xll.BQL($A51,CE$3)</f>
        <v>12.844793065272182</v>
      </c>
      <c r="CF51" s="13">
        <f>_xll.BQL($A51,CF$3)</f>
        <v>12.225204568423113</v>
      </c>
      <c r="CG51" s="13">
        <f>_xll.BQL($A51,CG$3,$C$1,$D$1,$E$1,$F$1,"cols=4;rows=1")</f>
        <v>16.483999999999998</v>
      </c>
      <c r="CH51" s="14">
        <v>18.889000000000003</v>
      </c>
      <c r="CI51" s="14">
        <v>21.193999999999999</v>
      </c>
      <c r="CJ51" s="14">
        <v>24.04</v>
      </c>
      <c r="CK51" s="33">
        <f t="shared" si="59"/>
        <v>0.21374333333333331</v>
      </c>
      <c r="CL51" s="39">
        <f t="shared" si="22"/>
        <v>1</v>
      </c>
      <c r="CM51" s="13">
        <f>_xll.BQL($A51,CM$3)</f>
        <v>3.5349727118750387</v>
      </c>
      <c r="CN51" s="13">
        <f>_xll.BQL($A51,CN$3)</f>
        <v>3.0057671512675723</v>
      </c>
      <c r="CO51" s="13">
        <f>_xll.BQL($A51,CO$3,$C$1,$D$1,$E$1,$F$1,"cols=4;rows=1")</f>
        <v>2.6067806772575426</v>
      </c>
      <c r="CP51" s="13">
        <v>2.1317128093600872</v>
      </c>
      <c r="CQ51" s="13">
        <v>1.7036313191342891</v>
      </c>
      <c r="CR51" s="13">
        <v>1.491782697144205</v>
      </c>
      <c r="CT51" s="13" t="str">
        <f>_xll.BQL($A51,CT$3)</f>
        <v>IG1</v>
      </c>
      <c r="CU51" s="13" t="str">
        <f>_xll.BQL($A51,CU$3)</f>
        <v>BBB</v>
      </c>
      <c r="CW51" s="40">
        <f t="shared" si="23"/>
        <v>5</v>
      </c>
      <c r="CX51" s="43">
        <f t="shared" si="24"/>
        <v>1</v>
      </c>
    </row>
    <row r="52" spans="1:102" x14ac:dyDescent="0.25">
      <c r="A52" t="str">
        <f>Notations!I53</f>
        <v>EMR US Equity</v>
      </c>
      <c r="C52" s="4">
        <f>_xll.BQL($A52,C$3)</f>
        <v>17492000000</v>
      </c>
      <c r="D52" s="4">
        <f>_xll.BQL($A52,D$3)</f>
        <v>17492000000</v>
      </c>
      <c r="E52" s="4">
        <f>_xll.BQL($A52,E$3,$C$1,$D$1,$E$1,$F$1,"cols=4;rows=1")</f>
        <v>18144142857.142857</v>
      </c>
      <c r="F52" s="4">
        <v>19086884615.384617</v>
      </c>
      <c r="G52" s="4">
        <v>18817846153.846153</v>
      </c>
      <c r="H52" s="4">
        <v>20910400000</v>
      </c>
      <c r="J52" s="6">
        <f t="shared" si="41"/>
        <v>0</v>
      </c>
      <c r="K52" s="6">
        <f t="shared" si="42"/>
        <v>3.7282349482212318E-2</v>
      </c>
      <c r="L52" s="6">
        <f t="shared" si="43"/>
        <v>5.1958462059321198E-2</v>
      </c>
      <c r="M52" s="6">
        <f t="shared" si="44"/>
        <v>-1.4095462248543744E-2</v>
      </c>
      <c r="N52" s="6">
        <f t="shared" si="45"/>
        <v>0.11120049707315482</v>
      </c>
      <c r="O52" s="33">
        <f t="shared" si="5"/>
        <v>4.9687832294644095E-2</v>
      </c>
      <c r="P52" s="39">
        <f t="shared" si="6"/>
        <v>0</v>
      </c>
      <c r="Q52" s="4">
        <f>_xll.BQL($A52,Q$3)</f>
        <v>8885000000</v>
      </c>
      <c r="R52" s="4">
        <f>_xll.BQL($A52,R$3)</f>
        <v>8885000000</v>
      </c>
      <c r="S52" s="4">
        <f>_xll.BQL($A52,S$3,$C$1,$D$1,$E$1,$F$1,"cols=4;rows=1")</f>
        <v>9200061413.9603539</v>
      </c>
      <c r="T52" s="4">
        <v>9661898918.6821041</v>
      </c>
      <c r="U52" s="4">
        <v>10181955857.667545</v>
      </c>
      <c r="V52" s="4">
        <v>11216822725.777683</v>
      </c>
      <c r="X52" s="7">
        <f>_xll.BQL($A52,X$3)</f>
        <v>50.794648982391948</v>
      </c>
      <c r="Y52" s="7">
        <f>_xll.BQL($A52,Y$3)</f>
        <v>50.794648982391948</v>
      </c>
      <c r="Z52" s="7">
        <f>_xll.BQL($A52,Z$3,$C$1,$D$1,$E$1,$F$1,"cols=4;rows=1")</f>
        <v>51.018953516488303</v>
      </c>
      <c r="AA52">
        <v>51.192446019506797</v>
      </c>
      <c r="AB52">
        <v>51.855854186666903</v>
      </c>
      <c r="AC52">
        <v>54.001975880616499</v>
      </c>
      <c r="AD52" s="35">
        <f t="shared" si="7"/>
        <v>52.350092028930071</v>
      </c>
      <c r="AE52" s="4">
        <f>_xll.BQL($A52,AE$3)</f>
        <v>4676848101.2658195</v>
      </c>
      <c r="AF52" s="4">
        <f>_xll.BQL($A52,AF$3)</f>
        <v>4676848101.2658195</v>
      </c>
      <c r="AG52" s="4">
        <f>_xll.BQL($A52,AG$3,$C$1,$D$1,$E$1,$F$1,"cols=4;rows=1")</f>
        <v>5008000000</v>
      </c>
      <c r="AH52" s="4">
        <v>5342809523.8095198</v>
      </c>
      <c r="AI52" s="4">
        <v>5743444444.4444399</v>
      </c>
      <c r="AJ52" s="4">
        <v>5970250000</v>
      </c>
      <c r="AL52" s="7">
        <f>_xll.BQL($A52,AL$3)</f>
        <v>26.73706895304036</v>
      </c>
      <c r="AM52" s="7">
        <f>_xll.BQL($A52,AM$3)</f>
        <v>26.73706895304036</v>
      </c>
      <c r="AN52" s="7">
        <f>_xll.BQL($A52,AN$3,$C$1,$D$1,$E$1,$F$1,"cols=4;rows=1")</f>
        <v>27.601193616200426</v>
      </c>
      <c r="AO52" s="7">
        <v>27.992046012071821</v>
      </c>
      <c r="AP52" s="7">
        <v>30.52126368495443</v>
      </c>
      <c r="AQ52" s="7">
        <v>28.551581987910321</v>
      </c>
      <c r="AR52" s="35">
        <f t="shared" si="8"/>
        <v>29.021630561645523</v>
      </c>
      <c r="AS52" s="4">
        <f>_xll.BQL($A52,AS$3)</f>
        <v>1960000000</v>
      </c>
      <c r="AT52" s="4">
        <f>_xll.BQL($A52,AT$3)</f>
        <v>1960000000</v>
      </c>
      <c r="AU52" s="4">
        <f>_xll.BQL($A52,AU$3,$C$1,$D$1,$E$1,$F$1,"cols=4;rows=1")</f>
        <v>2530611111.1111112</v>
      </c>
      <c r="AV52" s="4">
        <v>2851500000</v>
      </c>
      <c r="AW52" s="4">
        <v>3025833333.3333335</v>
      </c>
      <c r="AX52" s="4">
        <v>3310000000</v>
      </c>
      <c r="AY52" s="33">
        <f t="shared" si="9"/>
        <v>9.3951286565973582E-2</v>
      </c>
      <c r="AZ52" s="39">
        <f t="shared" si="10"/>
        <v>1</v>
      </c>
      <c r="BA52" s="11">
        <f t="shared" si="46"/>
        <v>0.11205122341641893</v>
      </c>
      <c r="BB52" s="11">
        <f t="shared" si="47"/>
        <v>0.11205122341641893</v>
      </c>
      <c r="BC52" s="11">
        <f t="shared" si="48"/>
        <v>0.13947261830089033</v>
      </c>
      <c r="BD52" s="11">
        <f t="shared" si="49"/>
        <v>0.14939577922012495</v>
      </c>
      <c r="BE52" s="11">
        <f t="shared" si="50"/>
        <v>0.16079594383945411</v>
      </c>
      <c r="BF52" s="11">
        <f t="shared" si="51"/>
        <v>0.15829443721784375</v>
      </c>
      <c r="BG52" s="33">
        <f t="shared" si="17"/>
        <v>0.15616205342580761</v>
      </c>
      <c r="BH52" s="39">
        <f t="shared" si="18"/>
        <v>0</v>
      </c>
      <c r="BI52">
        <f>_xll.BQL($A52,BI$3)</f>
        <v>3.4158189999999999</v>
      </c>
      <c r="BJ52">
        <f>_xll.BQL($A52,BJ$3,$C$1,$D$1,$E$1,$F$1)</f>
        <v>3.4158189999999999</v>
      </c>
      <c r="BK52">
        <f>_xll.BQL($A52,BK$3,$C$1,$D$1,$E$1,$F$1,"cols=4;rows=1")</f>
        <v>5.9335714285714287</v>
      </c>
      <c r="BL52">
        <v>6.4607692307692313</v>
      </c>
      <c r="BM52">
        <v>7.0049999999999999</v>
      </c>
      <c r="BN52">
        <v>7.5640000000000001</v>
      </c>
      <c r="BP52">
        <f>_xll.BQL($A52,BP$3)</f>
        <v>-18.448242807916575</v>
      </c>
      <c r="BQ52">
        <f>_xll.BQL($A52,BQ$3,$C$1,$D$1,$E$1,$F$1)</f>
        <v>-18.448242807916575</v>
      </c>
      <c r="BR52">
        <f>_xll.BQL($A52,BR$3,$C$1,$D$1,$E$1,$F$1,"cols=4;rows=1")</f>
        <v>73.708601906934433</v>
      </c>
      <c r="BS52">
        <v>8.8849996758989231</v>
      </c>
      <c r="BT52">
        <v>8.4236218597451984</v>
      </c>
      <c r="BU52">
        <v>7.9800142755174903</v>
      </c>
      <c r="BV52" s="33">
        <f t="shared" si="58"/>
        <v>8.4295452703872037E-2</v>
      </c>
      <c r="BW52" s="39">
        <f t="shared" si="20"/>
        <v>0</v>
      </c>
      <c r="BX52" s="4">
        <f>_xll.BQL($A52,BX$3)</f>
        <v>2913000000</v>
      </c>
      <c r="BY52" s="4">
        <f>_xll.BQL($A52,BY$3,$C$1,$D$1,$E$1,$F$1)</f>
        <v>2913000000</v>
      </c>
      <c r="BZ52" s="4">
        <f>_xll.BQL($A52,BZ$3,$C$1,$D$1,$E$1,$F$1,"cols=4;rows=1")</f>
        <v>3262424158.8124099</v>
      </c>
      <c r="CA52" s="4">
        <v>3682746217.87814</v>
      </c>
      <c r="CB52" s="4">
        <v>3995629854.7835798</v>
      </c>
      <c r="CC52" s="4">
        <v>4252027750.2534199</v>
      </c>
      <c r="CE52" s="13">
        <f>_xll.BQL($A52,CE$3)</f>
        <v>9.2994683992912002</v>
      </c>
      <c r="CF52" s="13">
        <f>_xll.BQL($A52,CF$3)</f>
        <v>9.2994683992912002</v>
      </c>
      <c r="CG52" s="13">
        <f>_xll.BQL($A52,CG$3,$C$1,$D$1,$E$1,$F$1,"cols=4;rows=1")</f>
        <v>14.584177991759182</v>
      </c>
      <c r="CH52" s="14">
        <v>17.424585410787408</v>
      </c>
      <c r="CI52" s="14">
        <v>14.448787331434275</v>
      </c>
      <c r="CJ52" s="14">
        <v>17.031819863420171</v>
      </c>
      <c r="CK52" s="33">
        <f t="shared" si="59"/>
        <v>0.16301730868547287</v>
      </c>
      <c r="CL52" s="39">
        <f t="shared" si="22"/>
        <v>1</v>
      </c>
      <c r="CM52" s="13">
        <f>_xll.BQL($A52,CM$3)</f>
        <v>1.1253245220675006</v>
      </c>
      <c r="CN52" s="13">
        <f>_xll.BQL($A52,CN$3)</f>
        <v>1.1253245220675006</v>
      </c>
      <c r="CO52" s="13">
        <f>_xll.BQL($A52,CO$3,$C$1,$D$1,$E$1,$F$1,"cols=4;rows=1")</f>
        <v>0.78635261371121812</v>
      </c>
      <c r="CP52" s="13">
        <v>0.60635227396735514</v>
      </c>
      <c r="CQ52" s="13">
        <v>0.34630658831640426</v>
      </c>
      <c r="CR52" s="13">
        <v>0.22023047919563801</v>
      </c>
      <c r="CT52" s="13" t="str">
        <f>_xll.BQL($A52,CT$3)</f>
        <v>IG1</v>
      </c>
      <c r="CU52" s="13" t="str">
        <f>_xll.BQL($A52,CU$3)</f>
        <v>A</v>
      </c>
      <c r="CW52" s="40">
        <f t="shared" si="23"/>
        <v>2</v>
      </c>
      <c r="CX52" s="43">
        <f t="shared" si="24"/>
        <v>0</v>
      </c>
    </row>
    <row r="53" spans="1:102" x14ac:dyDescent="0.25">
      <c r="A53" t="str">
        <f>Notations!I54</f>
        <v>FAST US Equity</v>
      </c>
      <c r="C53" s="4">
        <f>_xll.BQL($A53,C$3)</f>
        <v>7546000000</v>
      </c>
      <c r="D53" s="4">
        <f>_xll.BQL($A53,D$3)</f>
        <v>7546000000</v>
      </c>
      <c r="E53" s="4">
        <f>_xll.BQL($A53,E$3,$C$1,$D$1,$E$1,$F$1,"cols=4;rows=1")</f>
        <v>8051666666.666667</v>
      </c>
      <c r="F53" s="4">
        <v>8689800000</v>
      </c>
      <c r="G53" s="4">
        <v>9429142857.1428566</v>
      </c>
      <c r="H53" s="4">
        <v>10398750000</v>
      </c>
      <c r="J53" s="6">
        <f t="shared" si="41"/>
        <v>0</v>
      </c>
      <c r="K53" s="6">
        <f t="shared" si="42"/>
        <v>6.7011220072444644E-2</v>
      </c>
      <c r="L53" s="6">
        <f t="shared" si="43"/>
        <v>7.9254812668184682E-2</v>
      </c>
      <c r="M53" s="6">
        <f t="shared" si="44"/>
        <v>8.5081688547821166E-2</v>
      </c>
      <c r="N53" s="6">
        <f t="shared" si="45"/>
        <v>0.10283088903702819</v>
      </c>
      <c r="O53" s="33">
        <f t="shared" si="5"/>
        <v>8.9055796751011343E-2</v>
      </c>
      <c r="P53" s="39">
        <f t="shared" si="6"/>
        <v>1</v>
      </c>
      <c r="Q53" s="4">
        <f>_xll.BQL($A53,Q$3)</f>
        <v>3401899999.9999995</v>
      </c>
      <c r="R53" s="4">
        <f>_xll.BQL($A53,R$3)</f>
        <v>3401899999.9999995</v>
      </c>
      <c r="S53" s="4">
        <f>_xll.BQL($A53,S$3,$C$1,$D$1,$E$1,$F$1,"cols=4;rows=1")</f>
        <v>3623637030.0185866</v>
      </c>
      <c r="T53" s="4">
        <v>3891691556.2003908</v>
      </c>
      <c r="U53" s="4">
        <v>4221951384.4761052</v>
      </c>
      <c r="V53" s="4">
        <v>4664679708.6610575</v>
      </c>
      <c r="X53" s="7">
        <f>_xll.BQL($A53,X$3)</f>
        <v>45.082162735223953</v>
      </c>
      <c r="Y53" s="7">
        <f>_xll.BQL($A53,Y$3)</f>
        <v>45.082162735223953</v>
      </c>
      <c r="Z53" s="7">
        <f>_xll.BQL($A53,Z$3,$C$1,$D$1,$E$1,$F$1,"cols=4;rows=1")</f>
        <v>45.004806831114699</v>
      </c>
      <c r="AA53">
        <v>44.784592927344598</v>
      </c>
      <c r="AB53">
        <v>44.775558589377503</v>
      </c>
      <c r="AC53">
        <v>44.8580811026427</v>
      </c>
      <c r="AD53" s="35">
        <f t="shared" si="7"/>
        <v>44.806077539788269</v>
      </c>
      <c r="AE53" s="4">
        <f>_xll.BQL($A53,AE$3)</f>
        <v>1681600000.0000002</v>
      </c>
      <c r="AF53" s="4">
        <f>_xll.BQL($A53,AF$3)</f>
        <v>1681600000.0000002</v>
      </c>
      <c r="AG53" s="4">
        <f>_xll.BQL($A53,AG$3,$C$1,$D$1,$E$1,$F$1,"cols=4;rows=1")</f>
        <v>1815800000</v>
      </c>
      <c r="AH53" s="4">
        <v>1972533333.3333299</v>
      </c>
      <c r="AI53" s="4">
        <v>2165285714.2857099</v>
      </c>
      <c r="AJ53" s="4">
        <v>2402750000</v>
      </c>
      <c r="AL53" s="7">
        <f>_xll.BQL($A53,AL$3)</f>
        <v>22.284654121388819</v>
      </c>
      <c r="AM53" s="7">
        <f>_xll.BQL($A53,AM$3)</f>
        <v>22.284654121388819</v>
      </c>
      <c r="AN53" s="7">
        <f>_xll.BQL($A53,AN$3,$C$1,$D$1,$E$1,$F$1,"cols=4;rows=1")</f>
        <v>22.551852618505485</v>
      </c>
      <c r="AO53" s="7">
        <v>22.699410036287713</v>
      </c>
      <c r="AP53" s="7">
        <v>22.963759772134978</v>
      </c>
      <c r="AQ53" s="7">
        <v>23.106142565212163</v>
      </c>
      <c r="AR53" s="35">
        <f t="shared" si="8"/>
        <v>22.923104124544952</v>
      </c>
      <c r="AS53" s="4">
        <f>_xll.BQL($A53,AS$3)</f>
        <v>1147598000</v>
      </c>
      <c r="AT53" s="4">
        <f>_xll.BQL($A53,AT$3)</f>
        <v>1147598000</v>
      </c>
      <c r="AU53" s="4">
        <f>_xll.BQL($A53,AU$3,$C$1,$D$1,$E$1,$F$1,"cols=4;rows=1")</f>
        <v>1237800000</v>
      </c>
      <c r="AV53" s="4">
        <v>1351000000</v>
      </c>
      <c r="AW53" s="4">
        <v>1478714285.7142856</v>
      </c>
      <c r="AX53" s="4">
        <v>1646500000</v>
      </c>
      <c r="AY53" s="33">
        <f t="shared" si="9"/>
        <v>9.9817675015405324E-2</v>
      </c>
      <c r="AZ53" s="39">
        <f t="shared" si="10"/>
        <v>1</v>
      </c>
      <c r="BA53" s="11">
        <f t="shared" si="46"/>
        <v>0.15208030744765438</v>
      </c>
      <c r="BB53" s="11">
        <f t="shared" si="47"/>
        <v>0.15208030744765438</v>
      </c>
      <c r="BC53" s="11">
        <f t="shared" si="48"/>
        <v>0.15373214655350859</v>
      </c>
      <c r="BD53" s="11">
        <f t="shared" si="49"/>
        <v>0.15546963106170453</v>
      </c>
      <c r="BE53" s="11">
        <f t="shared" si="50"/>
        <v>0.15682382885885704</v>
      </c>
      <c r="BF53" s="11">
        <f t="shared" si="51"/>
        <v>0.15833633850222381</v>
      </c>
      <c r="BG53" s="33">
        <f t="shared" si="17"/>
        <v>0.1568765994742618</v>
      </c>
      <c r="BH53" s="39">
        <f t="shared" si="18"/>
        <v>0</v>
      </c>
      <c r="BI53">
        <f>_xll.BQL($A53,BI$3)</f>
        <v>1.9947729999999999</v>
      </c>
      <c r="BJ53">
        <f>_xll.BQL($A53,BJ$3,$C$1,$D$1,$E$1,$F$1)</f>
        <v>1.9947729999999999</v>
      </c>
      <c r="BK53">
        <f>_xll.BQL($A53,BK$3,$C$1,$D$1,$E$1,$F$1,"cols=4;rows=1")</f>
        <v>2.1570588235294119</v>
      </c>
      <c r="BL53">
        <v>2.3517647058823532</v>
      </c>
      <c r="BM53">
        <v>2.577142857142857</v>
      </c>
      <c r="BN53">
        <v>2.8725000000000005</v>
      </c>
      <c r="BP53">
        <f>_xll.BQL($A53,BP$3)</f>
        <v>-0.95820804817306315</v>
      </c>
      <c r="BQ53">
        <f>_xll.BQL($A53,BQ$3,$C$1,$D$1,$E$1,$F$1)</f>
        <v>-0.95820804817306315</v>
      </c>
      <c r="BR53">
        <f>_xll.BQL($A53,BR$3,$C$1,$D$1,$E$1,$F$1,"cols=4;rows=1")</f>
        <v>8.1355534454001557</v>
      </c>
      <c r="BS53">
        <v>9.0264521407144862</v>
      </c>
      <c r="BT53">
        <v>9.5833631101264718</v>
      </c>
      <c r="BU53">
        <v>11.460643015521093</v>
      </c>
      <c r="BV53" s="33">
        <f t="shared" si="58"/>
        <v>0.10023486088787351</v>
      </c>
      <c r="BW53" s="39">
        <f t="shared" si="20"/>
        <v>0</v>
      </c>
      <c r="BX53" s="4">
        <f>_xll.BQL($A53,BX$3)</f>
        <v>946800000</v>
      </c>
      <c r="BY53" s="4">
        <f>_xll.BQL($A53,BY$3,$C$1,$D$1,$E$1,$F$1)</f>
        <v>946800000</v>
      </c>
      <c r="BZ53" s="4">
        <f>_xll.BQL($A53,BZ$3,$C$1,$D$1,$E$1,$F$1,"cols=4;rows=1")</f>
        <v>1001693877.81563</v>
      </c>
      <c r="CA53" s="4">
        <v>1071851428.87552</v>
      </c>
      <c r="CB53" s="4">
        <v>1197567540.1617</v>
      </c>
      <c r="CC53" s="4">
        <v>1362319053.1433101</v>
      </c>
      <c r="CE53" s="13">
        <f>_xll.BQL($A53,CE$3)</f>
        <v>33.039008772307646</v>
      </c>
      <c r="CF53" s="13">
        <f>_xll.BQL($A53,CF$3)</f>
        <v>33.039008772307646</v>
      </c>
      <c r="CG53" s="13">
        <f>_xll.BQL($A53,CG$3,$C$1,$D$1,$E$1,$F$1,"cols=4;rows=1")</f>
        <v>33.38111735689467</v>
      </c>
      <c r="CH53" s="14">
        <v>34.19723322669482</v>
      </c>
      <c r="CI53" s="14">
        <v>34.56748189360507</v>
      </c>
      <c r="CJ53" s="14">
        <v>35.830425064364057</v>
      </c>
      <c r="CK53" s="33">
        <f t="shared" si="59"/>
        <v>0.34865046728221311</v>
      </c>
      <c r="CL53" s="39">
        <f t="shared" si="22"/>
        <v>2</v>
      </c>
      <c r="CM53" s="13">
        <f>_xll.BQL($A53,CM$3)</f>
        <v>0.13622878841817967</v>
      </c>
      <c r="CN53" s="13">
        <f>_xll.BQL($A53,CN$3)</f>
        <v>0.13622878841817967</v>
      </c>
      <c r="CO53" s="13">
        <f>_xll.BQL($A53,CO$3,$C$1,$D$1,$E$1,$F$1,"cols=4;rows=1")</f>
        <v>-6.0460035980467565E-3</v>
      </c>
      <c r="CP53" s="13">
        <v>-5.2032580775990357E-2</v>
      </c>
      <c r="CQ53" s="13">
        <v>-3.6392425941809137E-2</v>
      </c>
      <c r="CR53" s="13">
        <v>-2.7967953386744356E-2</v>
      </c>
      <c r="CT53" s="13" t="str">
        <f>_xll.BQL($A53,CT$3)</f>
        <v>IG1</v>
      </c>
      <c r="CU53" s="13" t="str">
        <f>_xll.BQL($A53,CU$3)</f>
        <v>N.A.</v>
      </c>
      <c r="CW53" s="40">
        <f t="shared" si="23"/>
        <v>4</v>
      </c>
      <c r="CX53" s="43">
        <f t="shared" si="24"/>
        <v>1</v>
      </c>
    </row>
    <row r="54" spans="1:102" x14ac:dyDescent="0.25">
      <c r="A54" t="str">
        <f>Notations!I55</f>
        <v>J US Equity</v>
      </c>
      <c r="C54" s="4">
        <f>_xll.BQL($A54,C$3)</f>
        <v>11500941000</v>
      </c>
      <c r="D54" s="4">
        <f>_xll.BQL($A54,D$3)</f>
        <v>14393779000</v>
      </c>
      <c r="E54" s="4">
        <f>_xll.BQL($A54,E$3,$C$1,$D$1,$E$1,$F$1,"cols=4;rows=1")</f>
        <v>12232857142.857143</v>
      </c>
      <c r="F54" s="4">
        <v>12212555555.555555</v>
      </c>
      <c r="G54" s="4">
        <v>13174000000</v>
      </c>
      <c r="H54" s="4">
        <v>15084500000</v>
      </c>
      <c r="J54" s="6">
        <f t="shared" si="41"/>
        <v>0.25153054867423452</v>
      </c>
      <c r="K54" s="6">
        <f t="shared" si="42"/>
        <v>-0.15012887561653243</v>
      </c>
      <c r="L54" s="6">
        <f t="shared" si="43"/>
        <v>-1.6595948979459818E-3</v>
      </c>
      <c r="M54" s="6">
        <f t="shared" si="44"/>
        <v>7.872590139473945E-2</v>
      </c>
      <c r="N54" s="6">
        <f t="shared" si="45"/>
        <v>0.14502049491422508</v>
      </c>
      <c r="O54" s="33">
        <f t="shared" si="5"/>
        <v>7.4028933803672856E-2</v>
      </c>
      <c r="P54" s="39">
        <f t="shared" si="6"/>
        <v>1</v>
      </c>
      <c r="Q54" s="4">
        <f>_xll.BQL($A54,Q$3)</f>
        <v>2832756000</v>
      </c>
      <c r="R54" s="4">
        <f>_xll.BQL($A54,R$3)</f>
        <v>3277782999.9999995</v>
      </c>
      <c r="S54" s="4">
        <f>_xll.BQL($A54,S$3,$C$1,$D$1,$E$1,$F$1,"cols=4;rows=1")</f>
        <v>3040292210.3332024</v>
      </c>
      <c r="T54" s="4">
        <v>3115251494.270678</v>
      </c>
      <c r="U54" s="4">
        <v>3117073975.2888474</v>
      </c>
      <c r="V54" s="4">
        <v>3526503340.4998622</v>
      </c>
      <c r="X54" s="7">
        <f>_xll.BQL($A54,X$3)</f>
        <v>24.630645440229628</v>
      </c>
      <c r="Y54" s="7">
        <f>_xll.BQL($A54,Y$3)</f>
        <v>22.772219859704663</v>
      </c>
      <c r="Z54" s="7">
        <f>_xll.BQL($A54,Z$3,$C$1,$D$1,$E$1,$F$1,"cols=4;rows=1")</f>
        <v>24.8534923185011</v>
      </c>
      <c r="AA54">
        <v>25.508596297467999</v>
      </c>
      <c r="AB54">
        <v>23.660801391292299</v>
      </c>
      <c r="AC54">
        <v>23.378324376014199</v>
      </c>
      <c r="AD54" s="35">
        <f t="shared" si="7"/>
        <v>24.182574021591495</v>
      </c>
      <c r="AE54" s="4">
        <f>_xll.BQL($A54,AE$3)</f>
        <v>1238218000</v>
      </c>
      <c r="AF54" s="4">
        <f>_xll.BQL($A54,AF$3)</f>
        <v>1440030000</v>
      </c>
      <c r="AG54" s="4">
        <f>_xll.BQL($A54,AG$3,$C$1,$D$1,$E$1,$F$1,"cols=4;rows=1")</f>
        <v>1233666666.6666701</v>
      </c>
      <c r="AH54" s="4">
        <v>1352307692.3076899</v>
      </c>
      <c r="AI54" s="4">
        <v>1408125000</v>
      </c>
      <c r="AJ54" s="4">
        <v>1473500000</v>
      </c>
      <c r="AL54" s="7">
        <f>_xll.BQL($A54,AL$3)</f>
        <v>10.766232084835494</v>
      </c>
      <c r="AM54" s="7">
        <f>_xll.BQL($A54,AM$3)</f>
        <v>10.004530429430659</v>
      </c>
      <c r="AN54" s="7">
        <f>_xll.BQL($A54,AN$3,$C$1,$D$1,$E$1,$F$1,"cols=4;rows=1")</f>
        <v>10.08486122464871</v>
      </c>
      <c r="AO54" s="7">
        <v>11.073093474629216</v>
      </c>
      <c r="AP54" s="7">
        <v>10.688667071504479</v>
      </c>
      <c r="AQ54" s="7">
        <v>9.7683052139613515</v>
      </c>
      <c r="AR54" s="35">
        <f t="shared" si="8"/>
        <v>10.510021920031681</v>
      </c>
      <c r="AS54" s="4">
        <f>_xll.BQL($A54,AS$3)</f>
        <v>733882000</v>
      </c>
      <c r="AT54" s="4">
        <f>_xll.BQL($A54,AT$3)</f>
        <v>740181720</v>
      </c>
      <c r="AU54" s="4">
        <f>_xll.BQL($A54,AU$3,$C$1,$D$1,$E$1,$F$1,"cols=4;rows=1")</f>
        <v>615166666.66666663</v>
      </c>
      <c r="AV54" s="4">
        <v>730000000</v>
      </c>
      <c r="AW54" s="4">
        <v>808833333.33333337</v>
      </c>
      <c r="AX54" s="4">
        <v>856666666.66666663</v>
      </c>
      <c r="AY54" s="33">
        <f t="shared" si="9"/>
        <v>0.11793327458133966</v>
      </c>
      <c r="AZ54" s="39">
        <f t="shared" si="10"/>
        <v>1</v>
      </c>
      <c r="BA54" s="11">
        <f t="shared" si="46"/>
        <v>6.3810604714866381E-2</v>
      </c>
      <c r="BB54" s="11">
        <f t="shared" si="47"/>
        <v>5.1423724096361353E-2</v>
      </c>
      <c r="BC54" s="11">
        <f t="shared" si="48"/>
        <v>5.0288061037798273E-2</v>
      </c>
      <c r="BD54" s="11">
        <f t="shared" si="49"/>
        <v>5.9774548961451332E-2</v>
      </c>
      <c r="BE54" s="11">
        <f t="shared" si="50"/>
        <v>6.1396184403623301E-2</v>
      </c>
      <c r="BF54" s="11">
        <f t="shared" si="51"/>
        <v>5.6791187421967357E-2</v>
      </c>
      <c r="BG54" s="33">
        <f t="shared" si="17"/>
        <v>5.9320640262347325E-2</v>
      </c>
      <c r="BH54" s="39">
        <f t="shared" si="18"/>
        <v>0</v>
      </c>
      <c r="BI54">
        <f>_xll.BQL($A54,BI$3)</f>
        <v>5.8558779999999997</v>
      </c>
      <c r="BJ54">
        <f>_xll.BQL($A54,BJ$3,$C$1,$D$1,$E$1,$F$1)</f>
        <v>5.8342739999999997</v>
      </c>
      <c r="BK54">
        <f>_xll.BQL($A54,BK$3,$C$1,$D$1,$E$1,$F$1,"cols=4;rows=1")</f>
        <v>6.0200000000000005</v>
      </c>
      <c r="BL54">
        <v>6.7818750000000003</v>
      </c>
      <c r="BM54">
        <v>7.4911111111111115</v>
      </c>
      <c r="BN54">
        <v>8.2099999999999991</v>
      </c>
      <c r="BP54">
        <f>_xll.BQL($A54,BP$3)</f>
        <v>42.893975634312639</v>
      </c>
      <c r="BQ54">
        <f>_xll.BQL($A54,BQ$3,$C$1,$D$1,$E$1,$F$1)</f>
        <v>2.3894727365293629</v>
      </c>
      <c r="BR54">
        <f>_xll.BQL($A54,BR$3,$C$1,$D$1,$E$1,$F$1,"cols=4;rows=1")</f>
        <v>2.8026881707576692</v>
      </c>
      <c r="BS54">
        <v>12.655730897009963</v>
      </c>
      <c r="BT54">
        <v>10.457817507858978</v>
      </c>
      <c r="BU54">
        <v>9.5965588846039562</v>
      </c>
      <c r="BV54" s="33">
        <f t="shared" si="58"/>
        <v>0.10903369096490967</v>
      </c>
      <c r="BW54" s="39">
        <f t="shared" si="20"/>
        <v>0</v>
      </c>
      <c r="BX54" s="4">
        <f>_xll.BQL($A54,BX$3)</f>
        <v>933559000</v>
      </c>
      <c r="BY54" s="4" t="str">
        <f>_xll.BQL($A54,BY$3,$C$1,$D$1,$E$1,$F$1)</f>
        <v>#N/A</v>
      </c>
      <c r="BZ54" s="4">
        <f>_xll.BQL($A54,BZ$3,$C$1,$D$1,$E$1,$F$1,"cols=4;rows=1")</f>
        <v>697359284.62467206</v>
      </c>
      <c r="CA54" s="4">
        <v>907257872.52093005</v>
      </c>
      <c r="CB54" s="4">
        <v>978993912.88280106</v>
      </c>
      <c r="CC54" s="4">
        <v>1126978004.6213</v>
      </c>
      <c r="CE54" s="13">
        <f>_xll.BQL($A54,CE$3)</f>
        <v>14.529843893397498</v>
      </c>
      <c r="CF54" s="13">
        <f>_xll.BQL($A54,CF$3)</f>
        <v>10.979109689117339</v>
      </c>
      <c r="CG54" s="13">
        <f>_xll.BQL($A54,CG$3,$C$1,$D$1,$E$1,$F$1,"cols=4;rows=1")</f>
        <v>14.17283470207613</v>
      </c>
      <c r="CH54" s="14">
        <v>15.38839468682186</v>
      </c>
      <c r="CI54" s="14">
        <v>16.07156675889793</v>
      </c>
      <c r="CJ54" s="14">
        <v>16.262767905478395</v>
      </c>
      <c r="CK54" s="33">
        <f t="shared" si="59"/>
        <v>0.15907576450399394</v>
      </c>
      <c r="CL54" s="39">
        <f t="shared" si="22"/>
        <v>1</v>
      </c>
      <c r="CM54" s="13">
        <f>_xll.BQL($A54,CM$3)</f>
        <v>0.78400399904593165</v>
      </c>
      <c r="CN54" s="13">
        <f>_xll.BQL($A54,CN$3)</f>
        <v>0.6590620309040599</v>
      </c>
      <c r="CO54" s="13">
        <f>_xll.BQL($A54,CO$3,$C$1,$D$1,$E$1,$F$1,"cols=4;rows=1")</f>
        <v>0.760605241826531</v>
      </c>
      <c r="CP54" s="13">
        <v>0.42881430918973662</v>
      </c>
      <c r="CQ54" s="13">
        <v>0.27538985056961068</v>
      </c>
      <c r="CR54" s="13">
        <v>0.1167288768238887</v>
      </c>
      <c r="CT54" s="13" t="str">
        <f>_xll.BQL($A54,CT$3)</f>
        <v>IG1</v>
      </c>
      <c r="CU54" s="13" t="str">
        <f>_xll.BQL($A54,CU$3)</f>
        <v>N.A.</v>
      </c>
      <c r="CW54" s="40">
        <f t="shared" si="23"/>
        <v>3</v>
      </c>
      <c r="CX54" s="43">
        <f t="shared" si="24"/>
        <v>1</v>
      </c>
    </row>
    <row r="55" spans="1:102" x14ac:dyDescent="0.25">
      <c r="A55" t="str">
        <f>Notations!I56</f>
        <v>MAS US Equity</v>
      </c>
      <c r="C55" s="4">
        <f>_xll.BQL($A55,C$3)</f>
        <v>7967000000</v>
      </c>
      <c r="D55" s="4">
        <f>_xll.BQL($A55,D$3)</f>
        <v>7882000000</v>
      </c>
      <c r="E55" s="4">
        <f>_xll.BQL($A55,E$3,$C$1,$D$1,$E$1,$F$1,"cols=4;rows=1")</f>
        <v>7838500000</v>
      </c>
      <c r="F55" s="4">
        <v>7897772727.272727</v>
      </c>
      <c r="G55" s="4">
        <v>8209210526.3157892</v>
      </c>
      <c r="H55" s="4">
        <v>8804333333.333334</v>
      </c>
      <c r="J55" s="6">
        <f>D55/C55-1</f>
        <v>-1.0669009664867612E-2</v>
      </c>
      <c r="K55" s="6">
        <f>E55/D55-1</f>
        <v>-5.5189038315148764E-3</v>
      </c>
      <c r="L55" s="6">
        <f>F55/E55-1</f>
        <v>7.5617436081809597E-3</v>
      </c>
      <c r="M55" s="6">
        <f>G55/F55-1</f>
        <v>3.9433623857977107E-2</v>
      </c>
      <c r="N55" s="6">
        <f>H55/G55-1</f>
        <v>7.2494523695036728E-2</v>
      </c>
      <c r="O55" s="33">
        <f>SUM(L55:N55)/3</f>
        <v>3.9829963720398265E-2</v>
      </c>
      <c r="P55" s="39">
        <f>IF(O55&lt;$P$3,-2,IF(O55&lt;$P$2,0,IF(O55&lt;$P$1,1,2)))</f>
        <v>0</v>
      </c>
      <c r="Q55" s="4">
        <f>_xll.BQL($A55,Q$3)</f>
        <v>2848999999.9999995</v>
      </c>
      <c r="R55" s="4">
        <f>_xll.BQL($A55,R$3)</f>
        <v>2862000000</v>
      </c>
      <c r="S55" s="4">
        <f>_xll.BQL($A55,S$3,$C$1,$D$1,$E$1,$F$1,"cols=4;rows=1")</f>
        <v>2849533058.2088761</v>
      </c>
      <c r="T55" s="4">
        <v>2886475662.5812058</v>
      </c>
      <c r="U55" s="4">
        <v>3026093057.2078614</v>
      </c>
      <c r="V55" s="4">
        <v>3257545342.484529</v>
      </c>
      <c r="X55" s="7">
        <f>_xll.BQL($A55,X$3)</f>
        <v>35.760010041420855</v>
      </c>
      <c r="Y55" s="7">
        <f>_xll.BQL($A55,Y$3)</f>
        <v>36.310581070794214</v>
      </c>
      <c r="Z55" s="7">
        <f>_xll.BQL($A55,Z$3,$C$1,$D$1,$E$1,$F$1,"cols=4;rows=1")</f>
        <v>36.353040227197503</v>
      </c>
      <c r="AA55">
        <v>36.547970703355098</v>
      </c>
      <c r="AB55">
        <v>36.8621689930754</v>
      </c>
      <c r="AC55">
        <v>36.999341337423203</v>
      </c>
      <c r="AD55" s="35">
        <f>SUM(AA55:AC55)/3</f>
        <v>36.803160344617901</v>
      </c>
      <c r="AE55" s="4">
        <f>_xll.BQL($A55,AE$3)</f>
        <v>1627000000</v>
      </c>
      <c r="AF55" s="4">
        <f>_xll.BQL($A55,AF$3)</f>
        <v>1586000000</v>
      </c>
      <c r="AG55" s="4">
        <f>_xll.BQL($A55,AG$3,$C$1,$D$1,$E$1,$F$1,"cols=4;rows=1")</f>
        <v>1518409090.90909</v>
      </c>
      <c r="AH55" s="4">
        <v>1570727272.7272699</v>
      </c>
      <c r="AI55" s="4">
        <v>1667000000</v>
      </c>
      <c r="AJ55" s="4">
        <v>1811333333.3333299</v>
      </c>
      <c r="AL55" s="7">
        <f>_xll.BQL($A55,AL$3)</f>
        <v>20.421739676164176</v>
      </c>
      <c r="AM55" s="7">
        <f>_xll.BQL($A55,AM$3)</f>
        <v>20.121796498350673</v>
      </c>
      <c r="AN55" s="7">
        <f>_xll.BQL($A55,AN$3,$C$1,$D$1,$E$1,$F$1,"cols=4;rows=1")</f>
        <v>19.371169112828856</v>
      </c>
      <c r="AO55" s="7">
        <v>19.888230859102933</v>
      </c>
      <c r="AP55" s="7">
        <v>20.306459368488539</v>
      </c>
      <c r="AQ55" s="7">
        <v>20.573202589633851</v>
      </c>
      <c r="AR55" s="35">
        <f>SUM(AO55:AQ55)/3</f>
        <v>20.255964272408441</v>
      </c>
      <c r="AS55" s="4">
        <f>_xll.BQL($A55,AS$3)</f>
        <v>896779978</v>
      </c>
      <c r="AT55" s="4">
        <f>_xll.BQL($A55,AT$3)</f>
        <v>915509969</v>
      </c>
      <c r="AU55" s="4">
        <f>_xll.BQL($A55,AU$3,$C$1,$D$1,$E$1,$F$1,"cols=4;rows=1")</f>
        <v>827571428.57142854</v>
      </c>
      <c r="AV55" s="4">
        <v>937214285.71428573</v>
      </c>
      <c r="AW55" s="4">
        <v>1003153846.1538461</v>
      </c>
      <c r="AX55" s="4">
        <v>1081333333.3333333</v>
      </c>
      <c r="AY55" s="33">
        <f>((AV55/AU55-1)+(AW55/AV55-1)+(AX55/AW55-1))/3</f>
        <v>9.3592718149154333E-2</v>
      </c>
      <c r="AZ55" s="39">
        <f>IF(AY55&lt;AZ$3,-2,IF(AY55&lt;AZ$2,0,IF(AY55&lt;AZ$1,1,2)))</f>
        <v>1</v>
      </c>
      <c r="BA55" s="11">
        <f t="shared" ref="BA55:BF55" si="60">AS55/C55</f>
        <v>0.11256181473578511</v>
      </c>
      <c r="BB55" s="11">
        <f t="shared" si="60"/>
        <v>0.11615198794722152</v>
      </c>
      <c r="BC55" s="11">
        <f t="shared" si="60"/>
        <v>0.10557778000528527</v>
      </c>
      <c r="BD55" s="11">
        <f t="shared" si="60"/>
        <v>0.11866817621604644</v>
      </c>
      <c r="BE55" s="11">
        <f t="shared" si="60"/>
        <v>0.12219857718815885</v>
      </c>
      <c r="BF55" s="11">
        <f t="shared" si="60"/>
        <v>0.122818309165941</v>
      </c>
      <c r="BG55" s="33">
        <f>SUM(BD55:BF55)/3</f>
        <v>0.12122835419004878</v>
      </c>
      <c r="BH55" s="39">
        <f>IF(BG55&lt;BH$3,-2,IF(BG55&lt;BH$2,0,IF(BG55&lt;BH$1,1,2)))</f>
        <v>0</v>
      </c>
      <c r="BI55">
        <f>_xll.BQL($A55,BI$3)</f>
        <v>3.9703539999999999</v>
      </c>
      <c r="BJ55">
        <f>_xll.BQL($A55,BJ$3,$C$1,$D$1,$E$1,$F$1)</f>
        <v>4.1460270000000001</v>
      </c>
      <c r="BK55">
        <f>_xll.BQL($A55,BK$3,$C$1,$D$1,$E$1,$F$1,"cols=4;rows=1")</f>
        <v>4.0912500000000014</v>
      </c>
      <c r="BL55">
        <v>4.4075000000000015</v>
      </c>
      <c r="BM55">
        <v>4.8564999999999987</v>
      </c>
      <c r="BN55">
        <v>5.4433333333333325</v>
      </c>
      <c r="BP55">
        <f>_xll.BQL($A55,BP$3)</f>
        <v>13.233700364140795</v>
      </c>
      <c r="BQ55">
        <f>_xll.BQL($A55,BQ$3,$C$1,$D$1,$E$1,$F$1)</f>
        <v>11.203207652533285</v>
      </c>
      <c r="BR55">
        <f>_xll.BQL($A55,BR$3,$C$1,$D$1,$E$1,$F$1,"cols=4;rows=1")</f>
        <v>3.0449677786918108</v>
      </c>
      <c r="BS55">
        <v>7.7299113962725334</v>
      </c>
      <c r="BT55">
        <v>10.187180941576791</v>
      </c>
      <c r="BU55">
        <v>12.083462026836898</v>
      </c>
      <c r="BV55" s="33">
        <f>SUM(BS55:BU55)/300</f>
        <v>0.10000184788228741</v>
      </c>
      <c r="BW55" s="39">
        <f>IF(BV55&lt;BW$3,-2,IF(BV55&lt;BW$2,0,IF(BV55&lt;BW$1,1,2)))</f>
        <v>0</v>
      </c>
      <c r="BX55" s="4">
        <f>_xll.BQL($A55,BX$3)</f>
        <v>1170000000</v>
      </c>
      <c r="BY55" s="4">
        <f>_xll.BQL($A55,BY$3,$C$1,$D$1,$E$1,$F$1)</f>
        <v>979000000</v>
      </c>
      <c r="BZ55" s="4">
        <f>_xll.BQL($A55,BZ$3,$C$1,$D$1,$E$1,$F$1,"cols=4;rows=1")</f>
        <v>828195502.46953499</v>
      </c>
      <c r="CA55" s="4">
        <v>913644090.99988198</v>
      </c>
      <c r="CB55" s="4">
        <v>958952954.34826398</v>
      </c>
      <c r="CC55" s="4">
        <v>1073042773.3831</v>
      </c>
      <c r="CE55" s="13" t="str">
        <f>_xll.BQL($A55,CE$3)</f>
        <v>#N/A</v>
      </c>
      <c r="CF55" s="13" t="str">
        <f>_xll.BQL($A55,CF$3)</f>
        <v>#N/A</v>
      </c>
      <c r="CG55" s="13">
        <f>_xll.BQL($A55,CG$3,$C$1,$D$1,$E$1,$F$1,"cols=4;rows=1")</f>
        <v>1375.9649999999999</v>
      </c>
      <c r="CH55" s="14">
        <v>889.92399999999998</v>
      </c>
      <c r="CI55" s="14">
        <v>601.20000000000005</v>
      </c>
      <c r="CJ55" s="14">
        <v>194</v>
      </c>
      <c r="CK55" s="33">
        <f>SUM(CH55:CJ55)/300</f>
        <v>5.6170800000000005</v>
      </c>
      <c r="CL55" s="39">
        <f>IF(CK55&lt;CL$3,-2,IF(CK55&lt;CL$2,0,IF(CK55&lt;CL$1,1,2)))</f>
        <v>2</v>
      </c>
      <c r="CM55" s="13">
        <f>_xll.BQL($A55,CM$3)</f>
        <v>1.6790757381258024</v>
      </c>
      <c r="CN55" s="13">
        <f>_xll.BQL($A55,CN$3)</f>
        <v>1.7189409368635438</v>
      </c>
      <c r="CO55" s="13">
        <f>_xll.BQL($A55,CO$3,$C$1,$D$1,$E$1,$F$1,"cols=4;rows=1")</f>
        <v>1.5556413710522385</v>
      </c>
      <c r="CP55" s="13">
        <v>1.4673457576108373</v>
      </c>
      <c r="CQ55" s="13">
        <v>1.249130173965207</v>
      </c>
      <c r="CR55" s="13">
        <v>1.0724144276775875</v>
      </c>
      <c r="CT55" s="13" t="str">
        <f>_xll.BQL($A55,CT$3)</f>
        <v>IG1</v>
      </c>
      <c r="CU55" s="13" t="str">
        <f>_xll.BQL($A55,CU$3)</f>
        <v>BBB</v>
      </c>
      <c r="CW55" s="40">
        <f>CL55+BW55+BH55+AZ55+P55</f>
        <v>3</v>
      </c>
      <c r="CX55" s="43">
        <f>IF(CW55&lt;CX$3,-2,IF(CW55&lt;CX$2,0,IF(CW55&lt;CX$1,1,2)))</f>
        <v>1</v>
      </c>
    </row>
    <row r="56" spans="1:102" x14ac:dyDescent="0.25">
      <c r="C56" s="4"/>
      <c r="D56" s="4"/>
      <c r="E56" s="4"/>
      <c r="J56" s="6"/>
      <c r="K56" s="6"/>
      <c r="L56" s="6"/>
      <c r="M56" s="6"/>
      <c r="N56" s="6"/>
      <c r="P56" s="39"/>
      <c r="Q56" s="4"/>
      <c r="R56" s="4"/>
      <c r="X56" s="7"/>
      <c r="Y56" s="7"/>
      <c r="Z56" s="7"/>
      <c r="AY56" s="33"/>
      <c r="AZ56" s="39"/>
      <c r="BA56" s="11"/>
      <c r="BB56" s="11"/>
      <c r="BC56" s="11"/>
      <c r="BD56" s="11"/>
      <c r="BE56" s="11"/>
      <c r="BF56" s="11"/>
      <c r="BH56" s="39"/>
      <c r="BW56" s="39"/>
      <c r="CE56" s="13"/>
      <c r="CF56" s="13"/>
      <c r="CG56" s="13"/>
      <c r="CH56" s="14"/>
      <c r="CI56" s="14"/>
      <c r="CJ56" s="14"/>
      <c r="CL56" s="39"/>
      <c r="CM56" s="13"/>
      <c r="CN56" s="13"/>
      <c r="CO56" s="13"/>
      <c r="CP56" s="13"/>
      <c r="CQ56" s="13"/>
      <c r="CR56" s="13"/>
      <c r="CT56" s="13"/>
      <c r="CU56" s="13"/>
      <c r="CW56" s="40"/>
      <c r="CX56" s="43"/>
    </row>
    <row r="57" spans="1:102" x14ac:dyDescent="0.25">
      <c r="A57" t="str">
        <f>Notations!I58</f>
        <v>MNST US Equity</v>
      </c>
      <c r="C57" s="4">
        <f>_xll.BQL($A57,C$3)</f>
        <v>7140027000</v>
      </c>
      <c r="D57" s="4">
        <f>_xll.BQL($A57,D$3)</f>
        <v>7410776000</v>
      </c>
      <c r="E57" s="4">
        <f>_xll.BQL($A57,E$3,$C$1,$D$1,$E$1,$F$1,"cols=4;rows=1")</f>
        <v>7498916666.666667</v>
      </c>
      <c r="F57" s="4">
        <v>8043958333.333333</v>
      </c>
      <c r="G57" s="4">
        <v>8706761904.7619057</v>
      </c>
      <c r="H57" s="4">
        <v>9419111111.1111107</v>
      </c>
      <c r="J57" s="6">
        <f t="shared" si="41"/>
        <v>3.7919884616682831E-2</v>
      </c>
      <c r="K57" s="6">
        <f t="shared" si="42"/>
        <v>1.1893581274979415E-2</v>
      </c>
      <c r="L57" s="6">
        <f t="shared" si="43"/>
        <v>7.2682720837454307E-2</v>
      </c>
      <c r="M57" s="6">
        <f t="shared" si="44"/>
        <v>8.2397688297561444E-2</v>
      </c>
      <c r="N57" s="6">
        <f t="shared" si="45"/>
        <v>8.1815629523486422E-2</v>
      </c>
      <c r="O57" s="33">
        <f t="shared" si="5"/>
        <v>7.8965346219500729E-2</v>
      </c>
      <c r="P57" s="39">
        <f t="shared" si="6"/>
        <v>1</v>
      </c>
      <c r="Q57" s="4">
        <f>_xll.BQL($A57,Q$3)</f>
        <v>3794206000</v>
      </c>
      <c r="R57" s="4">
        <f>_xll.BQL($A57,R$3)</f>
        <v>3984806000</v>
      </c>
      <c r="S57" s="4">
        <f>_xll.BQL($A57,S$3,$C$1,$D$1,$E$1,$F$1,"cols=4;rows=1")</f>
        <v>4053869802.2537336</v>
      </c>
      <c r="T57" s="4">
        <v>4397256561.0806751</v>
      </c>
      <c r="U57" s="4">
        <v>4783775844.1766624</v>
      </c>
      <c r="V57" s="4">
        <v>5229495300.1120405</v>
      </c>
      <c r="X57" s="7">
        <f>_xll.BQL($A57,X$3)</f>
        <v>53.139939106672848</v>
      </c>
      <c r="Y57" s="7">
        <f>_xll.BQL($A57,Y$3)</f>
        <v>53.770428359999009</v>
      </c>
      <c r="Z57" s="7">
        <f>_xll.BQL($A57,Z$3,$C$1,$D$1,$E$1,$F$1,"cols=4;rows=1")</f>
        <v>54.059405944241703</v>
      </c>
      <c r="AA57">
        <v>54.665332400578201</v>
      </c>
      <c r="AB57">
        <v>54.9432256963443</v>
      </c>
      <c r="AC57">
        <v>55.520051079375698</v>
      </c>
      <c r="AD57" s="35">
        <f t="shared" si="7"/>
        <v>55.04286972543273</v>
      </c>
      <c r="AE57" s="4">
        <f>_xll.BQL($A57,AE$3)</f>
        <v>2034478999.9999998</v>
      </c>
      <c r="AF57" s="4">
        <f>_xll.BQL($A57,AF$3)</f>
        <v>2086158000</v>
      </c>
      <c r="AG57" s="4">
        <f>_xll.BQL($A57,AG$3,$C$1,$D$1,$E$1,$F$1,"cols=4;rows=1")</f>
        <v>2173391304.3478298</v>
      </c>
      <c r="AH57" s="4">
        <v>2414347826.0869598</v>
      </c>
      <c r="AI57" s="4">
        <v>2646842105.2631602</v>
      </c>
      <c r="AJ57" s="4">
        <v>2929428571.4285698</v>
      </c>
      <c r="AL57" s="7">
        <f>_xll.BQL($A57,AL$3)</f>
        <v>28.493995891051949</v>
      </c>
      <c r="AM57" s="7">
        <f>_xll.BQL($A57,AM$3)</f>
        <v>28.150331355312858</v>
      </c>
      <c r="AN57" s="7">
        <f>_xll.BQL($A57,AN$3,$C$1,$D$1,$E$1,$F$1,"cols=4;rows=1")</f>
        <v>28.982737119999509</v>
      </c>
      <c r="AO57" s="7">
        <v>30.0144248147352</v>
      </c>
      <c r="AP57" s="7">
        <v>30.399844789778253</v>
      </c>
      <c r="AQ57" s="7">
        <v>31.10090258912982</v>
      </c>
      <c r="AR57" s="35">
        <f t="shared" si="8"/>
        <v>30.505057397881089</v>
      </c>
      <c r="AS57" s="4">
        <f>_xll.BQL($A57,AS$3)</f>
        <v>1631119140</v>
      </c>
      <c r="AT57" s="4">
        <f>_xll.BQL($A57,AT$3)</f>
        <v>1612416310</v>
      </c>
      <c r="AU57" s="4">
        <f>_xll.BQL($A57,AU$3,$C$1,$D$1,$E$1,$F$1,"cols=4;rows=1")</f>
        <v>1664062500</v>
      </c>
      <c r="AV57" s="4">
        <v>1821411764.7058823</v>
      </c>
      <c r="AW57" s="4">
        <v>2010692307.6923077</v>
      </c>
      <c r="AX57" s="4">
        <v>2276285714.2857141</v>
      </c>
      <c r="AY57" s="33">
        <f t="shared" si="9"/>
        <v>0.11018917333407814</v>
      </c>
      <c r="AZ57" s="39">
        <f t="shared" si="10"/>
        <v>1</v>
      </c>
      <c r="BA57" s="11">
        <f t="shared" si="46"/>
        <v>0.22844719494758214</v>
      </c>
      <c r="BB57" s="11">
        <f t="shared" si="47"/>
        <v>0.21757725641687187</v>
      </c>
      <c r="BC57" s="11">
        <f t="shared" si="48"/>
        <v>0.22190705324102369</v>
      </c>
      <c r="BD57" s="11">
        <f t="shared" si="49"/>
        <v>0.22643227242465191</v>
      </c>
      <c r="BE57" s="11">
        <f t="shared" si="50"/>
        <v>0.23093456898053213</v>
      </c>
      <c r="BF57" s="11">
        <f t="shared" si="51"/>
        <v>0.24166672283975166</v>
      </c>
      <c r="BG57" s="33">
        <f t="shared" si="17"/>
        <v>0.23301118808164523</v>
      </c>
      <c r="BH57" s="39">
        <f t="shared" si="18"/>
        <v>1</v>
      </c>
      <c r="BI57">
        <f>_xll.BQL($A57,BI$3)</f>
        <v>1.540124</v>
      </c>
      <c r="BJ57">
        <f>_xll.BQL($A57,BJ$3,$C$1,$D$1,$E$1,$F$1)</f>
        <v>1.5668469999999999</v>
      </c>
      <c r="BK57">
        <f>_xll.BQL($A57,BK$3,$C$1,$D$1,$E$1,$F$1,"cols=4;rows=1")</f>
        <v>1.6454166666666665</v>
      </c>
      <c r="BL57">
        <v>1.8619230769230772</v>
      </c>
      <c r="BM57">
        <v>2.0690476190476192</v>
      </c>
      <c r="BN57">
        <v>2.3888888888888888</v>
      </c>
      <c r="BP57">
        <f>_xll.BQL($A57,BP$3)</f>
        <v>38.144686835961025</v>
      </c>
      <c r="BQ57">
        <f>_xll.BQL($A57,BQ$3,$C$1,$D$1,$E$1,$F$1)</f>
        <v>5.5720109153387316</v>
      </c>
      <c r="BR57">
        <f>_xll.BQL($A57,BR$3,$C$1,$D$1,$E$1,$F$1,"cols=4;rows=1")</f>
        <v>6.8366356648339011</v>
      </c>
      <c r="BS57">
        <v>13.158151041159426</v>
      </c>
      <c r="BT57">
        <v>11.124226596236504</v>
      </c>
      <c r="BU57">
        <v>15.458381281166078</v>
      </c>
      <c r="BV57" s="33">
        <f>SUM(BS57:BU57)/300</f>
        <v>0.13246919639520668</v>
      </c>
      <c r="BW57" s="39">
        <f t="shared" si="20"/>
        <v>1</v>
      </c>
      <c r="BX57" s="4">
        <f>_xll.BQL($A57,BX$3)</f>
        <v>1496324999.9999998</v>
      </c>
      <c r="BY57" s="4">
        <f>_xll.BQL($A57,BY$3,$C$1,$D$1,$E$1,$F$1)</f>
        <v>1617160000</v>
      </c>
      <c r="BZ57" s="4">
        <f>_xll.BQL($A57,BZ$3,$C$1,$D$1,$E$1,$F$1,"cols=4;rows=1")</f>
        <v>1600418456.3766699</v>
      </c>
      <c r="CA57" s="4">
        <v>1728206573.3438101</v>
      </c>
      <c r="CB57" s="4">
        <v>1842332381.6166</v>
      </c>
      <c r="CC57" s="4">
        <v>2115904137.0599999</v>
      </c>
      <c r="CE57" s="13">
        <f>_xll.BQL($A57,CE$3)</f>
        <v>21.384698945212616</v>
      </c>
      <c r="CF57" s="13">
        <f>_xll.BQL($A57,CF$3)</f>
        <v>23.516707392883191</v>
      </c>
      <c r="CG57" s="13">
        <f>_xll.BQL($A57,CG$3,$C$1,$D$1,$E$1,$F$1,"cols=4;rows=1")</f>
        <v>23.542666666666666</v>
      </c>
      <c r="CH57" s="14">
        <v>25.922142857142859</v>
      </c>
      <c r="CI57" s="14">
        <v>24.89692307692308</v>
      </c>
      <c r="CJ57" s="14">
        <v>23.991428571428571</v>
      </c>
      <c r="CK57" s="33">
        <f t="shared" ref="CK57:CK61" si="61">SUM(CH57:CJ57)/300</f>
        <v>0.24936831501831505</v>
      </c>
      <c r="CL57" s="39">
        <f t="shared" si="22"/>
        <v>2</v>
      </c>
      <c r="CM57" s="13">
        <f>_xll.BQL($A57,CM$3)</f>
        <v>-1.5667525105527029</v>
      </c>
      <c r="CN57" s="13">
        <f>_xll.BQL($A57,CN$3)</f>
        <v>-0.39335605335916335</v>
      </c>
      <c r="CO57" s="13">
        <f>_xll.BQL($A57,CO$3,$C$1,$D$1,$E$1,$F$1,"cols=4;rows=1")</f>
        <v>-0.43526446347123232</v>
      </c>
      <c r="CP57" s="13">
        <v>-1.0026960973476344</v>
      </c>
      <c r="CQ57" s="13">
        <v>-1.4117452111089017</v>
      </c>
      <c r="CR57" s="13">
        <v>-1.6928216131863854</v>
      </c>
      <c r="CT57" s="13" t="str">
        <f>_xll.BQL($A57,CT$3)</f>
        <v>IG1</v>
      </c>
      <c r="CU57" s="13" t="str">
        <f>_xll.BQL($A57,CU$3)</f>
        <v>N.A.</v>
      </c>
      <c r="CW57" s="40">
        <f t="shared" si="23"/>
        <v>6</v>
      </c>
      <c r="CX57" s="43">
        <f t="shared" si="24"/>
        <v>1</v>
      </c>
    </row>
    <row r="58" spans="1:102" x14ac:dyDescent="0.25">
      <c r="A58" t="str">
        <f>Notations!I59</f>
        <v>WBA US Equity</v>
      </c>
      <c r="C58" s="4">
        <f>_xll.BQL($A58,C$3)</f>
        <v>147658000000</v>
      </c>
      <c r="D58" s="4">
        <f>_xll.BQL($A58,D$3)</f>
        <v>150409000000</v>
      </c>
      <c r="E58" s="4">
        <f>_xll.BQL($A58,E$3,$C$1,$D$1,$E$1,$F$1,"cols=4;rows=1")</f>
        <v>151964214285.71429</v>
      </c>
      <c r="F58" s="4">
        <v>154964928571.42856</v>
      </c>
      <c r="G58" s="4">
        <v>160397111111.11111</v>
      </c>
      <c r="H58" s="4">
        <v>166192000000</v>
      </c>
      <c r="J58" s="6">
        <f t="shared" si="41"/>
        <v>1.8630890300559422E-2</v>
      </c>
      <c r="K58" s="6">
        <f t="shared" si="42"/>
        <v>1.0339901772595361E-2</v>
      </c>
      <c r="L58" s="6">
        <f t="shared" si="43"/>
        <v>1.9746190244977591E-2</v>
      </c>
      <c r="M58" s="6">
        <f t="shared" si="44"/>
        <v>3.5054270600193727E-2</v>
      </c>
      <c r="N58" s="6">
        <f t="shared" si="45"/>
        <v>3.6128386906386423E-2</v>
      </c>
      <c r="O58" s="33">
        <f t="shared" si="5"/>
        <v>3.0309615917185912E-2</v>
      </c>
      <c r="P58" s="39">
        <f t="shared" si="6"/>
        <v>0</v>
      </c>
      <c r="Q58" s="4">
        <f>_xll.BQL($A58,Q$3)</f>
        <v>26575000000</v>
      </c>
      <c r="R58" s="4">
        <f>_xll.BQL($A58,R$3)</f>
        <v>26557999999.999996</v>
      </c>
      <c r="S58" s="4">
        <f>_xll.BQL($A58,S$3,$C$1,$D$1,$E$1,$F$1,"cols=4;rows=1")</f>
        <v>26030260235.099728</v>
      </c>
      <c r="T58" s="4">
        <v>26923275781.508175</v>
      </c>
      <c r="U58" s="4">
        <v>28190808550.945385</v>
      </c>
      <c r="V58" s="4">
        <v>29720555066.940773</v>
      </c>
      <c r="X58" s="7">
        <f>_xll.BQL($A58,X$3)</f>
        <v>17.997670292161615</v>
      </c>
      <c r="Y58" s="7">
        <f>_xll.BQL($A58,Y$3)</f>
        <v>17.657188067203421</v>
      </c>
      <c r="Z58" s="7">
        <f>_xll.BQL($A58,Z$3,$C$1,$D$1,$E$1,$F$1,"cols=4;rows=1")</f>
        <v>17.129203975719701</v>
      </c>
      <c r="AA58">
        <v>17.373786462333801</v>
      </c>
      <c r="AB58">
        <v>17.575633598174299</v>
      </c>
      <c r="AC58">
        <v>17.8832645776817</v>
      </c>
      <c r="AD58" s="35">
        <f t="shared" si="7"/>
        <v>17.6108948793966</v>
      </c>
      <c r="AE58" s="4">
        <f>_xll.BQL($A58,AE$3)</f>
        <v>6949000000</v>
      </c>
      <c r="AF58" s="4">
        <f>_xll.BQL($A58,AF$3)</f>
        <v>6458000000</v>
      </c>
      <c r="AG58" s="4">
        <f>_xll.BQL($A58,AG$3,$C$1,$D$1,$E$1,$F$1,"cols=4;rows=1")</f>
        <v>3488090909.09091</v>
      </c>
      <c r="AH58" s="4">
        <v>3326250000</v>
      </c>
      <c r="AI58" s="4">
        <v>3448714285.7142901</v>
      </c>
      <c r="AJ58" s="4">
        <v>4057500000</v>
      </c>
      <c r="AL58" s="7">
        <f>_xll.BQL($A58,AL$3)</f>
        <v>4.7061452816643863</v>
      </c>
      <c r="AM58" s="7">
        <f>_xll.BQL($A58,AM$3)</f>
        <v>4.2936260463137179</v>
      </c>
      <c r="AN58" s="7">
        <f>_xll.BQL($A58,AN$3,$C$1,$D$1,$E$1,$F$1,"cols=4;rows=1")</f>
        <v>2.295337047268776</v>
      </c>
      <c r="AO58" s="7">
        <v>2.1464534141135161</v>
      </c>
      <c r="AP58" s="7">
        <v>2.1501099750638768</v>
      </c>
      <c r="AQ58" s="7">
        <v>2.4414532588812938</v>
      </c>
      <c r="AR58" s="35">
        <f t="shared" si="8"/>
        <v>2.2460055493528959</v>
      </c>
      <c r="AS58" s="4">
        <f>_xll.BQL($A58,AS$3)</f>
        <v>14169525166.197901</v>
      </c>
      <c r="AT58" s="4">
        <f>_xll.BQL($A58,AT$3)</f>
        <v>8179439078.7789192</v>
      </c>
      <c r="AU58" s="4">
        <f>_xll.BQL($A58,AU$3,$C$1,$D$1,$E$1,$F$1,"cols=4;rows=1")</f>
        <v>-618333333.33333337</v>
      </c>
      <c r="AV58" s="4">
        <v>-51166666.666666664</v>
      </c>
      <c r="AW58" s="4">
        <v>140000000</v>
      </c>
      <c r="AX58" s="4">
        <v>381000000</v>
      </c>
      <c r="AY58" s="33">
        <f t="shared" si="9"/>
        <v>-0.97732615140580259</v>
      </c>
      <c r="AZ58" s="39">
        <f t="shared" si="10"/>
        <v>-2</v>
      </c>
      <c r="BA58" s="11">
        <f t="shared" si="46"/>
        <v>9.5961784435641143E-2</v>
      </c>
      <c r="BB58" s="11">
        <f t="shared" si="47"/>
        <v>5.4381314141965703E-2</v>
      </c>
      <c r="BC58" s="11">
        <f t="shared" si="48"/>
        <v>-4.0689404162665491E-3</v>
      </c>
      <c r="BD58" s="11">
        <f t="shared" si="49"/>
        <v>-3.3018223631860172E-4</v>
      </c>
      <c r="BE58" s="11">
        <f t="shared" si="50"/>
        <v>8.7283367530864369E-4</v>
      </c>
      <c r="BF58" s="11">
        <f t="shared" si="51"/>
        <v>2.2925291229421393E-3</v>
      </c>
      <c r="BG58" s="33">
        <f t="shared" si="17"/>
        <v>9.45060187310727E-4</v>
      </c>
      <c r="BH58" s="39">
        <f t="shared" si="18"/>
        <v>0</v>
      </c>
      <c r="BI58">
        <f>_xll.BQL($A58,BI$3)</f>
        <v>16.412807999999998</v>
      </c>
      <c r="BJ58">
        <f>_xll.BQL($A58,BJ$3,$C$1,$D$1,$E$1,$F$1)</f>
        <v>9.4781239999999993</v>
      </c>
      <c r="BK58">
        <f>_xll.BQL($A58,BK$3,$C$1,$D$1,$E$1,$F$1,"cols=4;rows=1")</f>
        <v>1.6031250000000001</v>
      </c>
      <c r="BL58">
        <v>1.4657142857142857</v>
      </c>
      <c r="BM58">
        <v>1.645</v>
      </c>
      <c r="BN58">
        <v>2.0175000000000001</v>
      </c>
      <c r="BP58">
        <f>_xll.BQL($A58,BP$3)</f>
        <v>462.07726846361339</v>
      </c>
      <c r="BQ58">
        <f>_xll.BQL($A58,BQ$3,$C$1,$D$1,$E$1,$F$1)</f>
        <v>282.13942866911344</v>
      </c>
      <c r="BR58">
        <f>_xll.BQL($A58,BR$3,$C$1,$D$1,$E$1,$F$1,"cols=4;rows=1")</f>
        <v>-90.232475759175387</v>
      </c>
      <c r="BS58">
        <v>-8.5714285714285765</v>
      </c>
      <c r="BT58">
        <v>12.231968810916179</v>
      </c>
      <c r="BU58">
        <v>22.644376899696052</v>
      </c>
      <c r="BV58" s="33">
        <f>SUM(BS58:BU58)/300</f>
        <v>8.7683057130612183E-2</v>
      </c>
      <c r="BW58" s="39">
        <f t="shared" si="20"/>
        <v>0</v>
      </c>
      <c r="BX58" s="4">
        <f>_xll.BQL($A58,BX$3)</f>
        <v>-363000000</v>
      </c>
      <c r="BY58" s="4">
        <f>_xll.BQL($A58,BY$3,$C$1,$D$1,$E$1,$F$1)</f>
        <v>0</v>
      </c>
      <c r="BZ58" s="4">
        <f>_xll.BQL($A58,BZ$3,$C$1,$D$1,$E$1,$F$1,"cols=4;rows=1")</f>
        <v>-135924455.62602401</v>
      </c>
      <c r="CA58" s="4">
        <v>124915994.001912</v>
      </c>
      <c r="CB58" s="4">
        <v>408616996.76506603</v>
      </c>
      <c r="CC58" s="4">
        <v>966612498.62480199</v>
      </c>
      <c r="CE58" s="13">
        <f>_xll.BQL($A58,CE$3)</f>
        <v>-56.696428571428569</v>
      </c>
      <c r="CF58" s="13">
        <f>_xll.BQL($A58,CF$3)</f>
        <v>-60.056426119174688</v>
      </c>
      <c r="CG58" s="13">
        <f>_xll.BQL($A58,CG$3,$C$1,$D$1,$E$1,$F$1,"cols=4;rows=1")</f>
        <v>-14.004368367686418</v>
      </c>
      <c r="CH58" s="14">
        <v>-5.3239665200592547</v>
      </c>
      <c r="CI58" s="14">
        <v>-2.4754301563852232</v>
      </c>
      <c r="CJ58" s="14">
        <v>2.9321895122862256</v>
      </c>
      <c r="CK58" s="33">
        <f t="shared" si="61"/>
        <v>-1.6224023880527506E-2</v>
      </c>
      <c r="CL58" s="39">
        <f t="shared" si="22"/>
        <v>-2</v>
      </c>
      <c r="CM58" s="13" t="str">
        <f>_xll.BQL($A58,CM$3)</f>
        <v>#N/A</v>
      </c>
      <c r="CN58" s="13" t="str">
        <f>_xll.BQL($A58,CN$3)</f>
        <v>#N/A</v>
      </c>
      <c r="CO58" s="13">
        <f>_xll.BQL($A58,CO$3,$C$1,$D$1,$E$1,$F$1,"cols=4;rows=1")</f>
        <v>2.1272381349526959</v>
      </c>
      <c r="CP58" s="13">
        <v>2.2160841788801204</v>
      </c>
      <c r="CQ58" s="13">
        <v>1.1692038440826795</v>
      </c>
      <c r="CR58" s="13">
        <v>-0.93875539125077023</v>
      </c>
      <c r="CT58" s="13" t="str">
        <f>_xll.BQL($A58,CT$3)</f>
        <v>HY2</v>
      </c>
      <c r="CU58" s="13" t="str">
        <f>_xll.BQL($A58,CU$3)</f>
        <v>BB-</v>
      </c>
      <c r="CW58" s="40">
        <f t="shared" si="23"/>
        <v>-4</v>
      </c>
      <c r="CX58" s="43">
        <f t="shared" si="24"/>
        <v>-2</v>
      </c>
    </row>
    <row r="59" spans="1:102" x14ac:dyDescent="0.25">
      <c r="A59" t="str">
        <f>Notations!I60</f>
        <v>LW US Equity</v>
      </c>
      <c r="C59" s="4">
        <f>_xll.BQL($A59,C$3)</f>
        <v>6467600000</v>
      </c>
      <c r="D59" s="4">
        <f>_xll.BQL($A59,D$3)</f>
        <v>6325200000</v>
      </c>
      <c r="E59" s="4">
        <f>_xll.BQL($A59,E$3,$C$1,$D$1,$E$1,$F$1,"cols=4;rows=1")</f>
        <v>6360307692.3076925</v>
      </c>
      <c r="F59" s="4">
        <v>6488769230.7692308</v>
      </c>
      <c r="G59" s="4">
        <v>6693818181.818182</v>
      </c>
      <c r="H59" s="4">
        <v>7131000000</v>
      </c>
      <c r="J59" s="6">
        <f t="shared" si="41"/>
        <v>-2.2017440781742836E-2</v>
      </c>
      <c r="K59" s="6">
        <f t="shared" si="42"/>
        <v>5.550447781523582E-3</v>
      </c>
      <c r="L59" s="6">
        <f t="shared" si="43"/>
        <v>2.0197377969135566E-2</v>
      </c>
      <c r="M59" s="6">
        <f t="shared" si="44"/>
        <v>3.1600592309035225E-2</v>
      </c>
      <c r="N59" s="6">
        <f t="shared" si="45"/>
        <v>6.5311277705345505E-2</v>
      </c>
      <c r="O59" s="33">
        <f t="shared" si="5"/>
        <v>3.9036415994505434E-2</v>
      </c>
      <c r="P59" s="39">
        <f t="shared" si="6"/>
        <v>0</v>
      </c>
      <c r="Q59" s="4">
        <f>_xll.BQL($A59,Q$3)</f>
        <v>1766699999.9999998</v>
      </c>
      <c r="R59" s="4">
        <f>_xll.BQL($A59,R$3)</f>
        <v>1448700000.0000002</v>
      </c>
      <c r="S59" s="4">
        <f>_xll.BQL($A59,S$3,$C$1,$D$1,$E$1,$F$1,"cols=4;rows=1")</f>
        <v>1435110027.1057234</v>
      </c>
      <c r="T59" s="4">
        <v>1538674233.9070158</v>
      </c>
      <c r="U59" s="4">
        <v>1631414700.0873094</v>
      </c>
      <c r="V59" s="4">
        <v>1854280412.6606402</v>
      </c>
      <c r="X59" s="7">
        <f>_xll.BQL($A59,X$3)</f>
        <v>27.316160554146819</v>
      </c>
      <c r="Y59" s="7">
        <f>_xll.BQL($A59,Y$3)</f>
        <v>22.903623600834763</v>
      </c>
      <c r="Z59" s="7">
        <f>_xll.BQL($A59,Z$3,$C$1,$D$1,$E$1,$F$1,"cols=4;rows=1")</f>
        <v>22.563531459985501</v>
      </c>
      <c r="AA59">
        <v>23.712882662104001</v>
      </c>
      <c r="AB59">
        <v>24.371960154498598</v>
      </c>
      <c r="AC59">
        <v>26.003090908156501</v>
      </c>
      <c r="AD59" s="35">
        <f t="shared" si="7"/>
        <v>24.695977908253031</v>
      </c>
      <c r="AE59" s="4">
        <f>_xll.BQL($A59,AE$3)</f>
        <v>1415500000</v>
      </c>
      <c r="AF59" s="4">
        <f>_xll.BQL($A59,AF$3)</f>
        <v>1124596202.531646</v>
      </c>
      <c r="AG59" s="4">
        <f>_xll.BQL($A59,AG$3,$C$1,$D$1,$E$1,$F$1,"cols=4;rows=1")</f>
        <v>1169384615.38462</v>
      </c>
      <c r="AH59" s="4">
        <v>1250230769.2307701</v>
      </c>
      <c r="AI59" s="4">
        <v>1340363636.3636401</v>
      </c>
      <c r="AJ59" s="4">
        <v>1509666666.6666701</v>
      </c>
      <c r="AL59" s="7">
        <f>_xll.BQL($A59,AL$3)</f>
        <v>21.886016451233843</v>
      </c>
      <c r="AM59" s="7">
        <f>_xll.BQL($A59,AM$3)</f>
        <v>17.779614913862741</v>
      </c>
      <c r="AN59" s="7">
        <f>_xll.BQL($A59,AN$3,$C$1,$D$1,$E$1,$F$1,"cols=4;rows=1")</f>
        <v>18.385661071065815</v>
      </c>
      <c r="AO59" s="7">
        <v>19.267610308936163</v>
      </c>
      <c r="AP59" s="7">
        <v>20.023902651021352</v>
      </c>
      <c r="AQ59" s="7">
        <v>21.170476324031274</v>
      </c>
      <c r="AR59" s="35">
        <f t="shared" si="8"/>
        <v>20.153996427996262</v>
      </c>
      <c r="AS59" s="4">
        <f>_xll.BQL($A59,AS$3)</f>
        <v>733084000</v>
      </c>
      <c r="AT59" s="4">
        <f>_xll.BQL($A59,AT$3)</f>
        <v>421978000</v>
      </c>
      <c r="AU59" s="4">
        <f>_xll.BQL($A59,AU$3,$C$1,$D$1,$E$1,$F$1,"cols=4;rows=1")</f>
        <v>347100000</v>
      </c>
      <c r="AV59" s="4">
        <v>506300000</v>
      </c>
      <c r="AW59" s="4">
        <v>580250000</v>
      </c>
      <c r="AX59" s="4">
        <v>712000000</v>
      </c>
      <c r="AY59" s="33">
        <f t="shared" si="9"/>
        <v>0.27725813291265461</v>
      </c>
      <c r="AZ59" s="39">
        <f t="shared" si="10"/>
        <v>2</v>
      </c>
      <c r="BA59" s="11">
        <f t="shared" si="46"/>
        <v>0.11334714577277506</v>
      </c>
      <c r="BB59" s="11">
        <f t="shared" si="47"/>
        <v>6.6713779801429202E-2</v>
      </c>
      <c r="BC59" s="11">
        <f t="shared" si="48"/>
        <v>5.4572831503071934E-2</v>
      </c>
      <c r="BD59" s="11">
        <f t="shared" si="49"/>
        <v>7.8027123787846459E-2</v>
      </c>
      <c r="BE59" s="11">
        <f t="shared" si="50"/>
        <v>8.6684457844415475E-2</v>
      </c>
      <c r="BF59" s="11">
        <f t="shared" si="51"/>
        <v>9.9845743934931994E-2</v>
      </c>
      <c r="BG59" s="33">
        <f t="shared" si="17"/>
        <v>8.8185775189064633E-2</v>
      </c>
      <c r="BH59" s="39">
        <f t="shared" si="18"/>
        <v>0</v>
      </c>
      <c r="BI59">
        <f>_xll.BQL($A59,BI$3)</f>
        <v>5.0320879999999999</v>
      </c>
      <c r="BJ59">
        <f>_xll.BQL($A59,BJ$3,$C$1,$D$1,$E$1,$F$1)</f>
        <v>2.9109789999999998</v>
      </c>
      <c r="BK59">
        <f>_xll.BQL($A59,BK$3,$C$1,$D$1,$E$1,$F$1,"cols=4;rows=1")</f>
        <v>3.0916666666666668</v>
      </c>
      <c r="BL59">
        <v>3.64</v>
      </c>
      <c r="BM59">
        <v>4.1054545454545455</v>
      </c>
      <c r="BN59">
        <v>5.13</v>
      </c>
      <c r="BP59">
        <f>_xll.BQL($A59,BP$3)</f>
        <v>-0.33483897980470029</v>
      </c>
      <c r="BQ59">
        <f>_xll.BQL($A59,BQ$3,$C$1,$D$1,$E$1,$F$1)</f>
        <v>-52.270300599257176</v>
      </c>
      <c r="BR59">
        <f>_xll.BQL($A59,BR$3,$C$1,$D$1,$E$1,$F$1,"cols=4;rows=1")</f>
        <v>-38.560957863481981</v>
      </c>
      <c r="BS59">
        <v>17.735849056603772</v>
      </c>
      <c r="BT59">
        <v>12.787212787212784</v>
      </c>
      <c r="BU59">
        <v>24.955713020372006</v>
      </c>
      <c r="BV59" s="33">
        <f>SUM(BS59:BU59)/300</f>
        <v>0.18492924954729523</v>
      </c>
      <c r="BW59" s="39">
        <f t="shared" si="20"/>
        <v>1</v>
      </c>
      <c r="BX59" s="4">
        <f>_xll.BQL($A59,BX$3)</f>
        <v>-131299999.99999996</v>
      </c>
      <c r="BY59" s="4">
        <f>_xll.BQL($A59,BY$3,$C$1,$D$1,$E$1,$F$1)</f>
        <v>-124199999.99999999</v>
      </c>
      <c r="BZ59" s="4">
        <f>_xll.BQL($A59,BZ$3,$C$1,$D$1,$E$1,$F$1,"cols=4;rows=1")</f>
        <v>158684894.33335701</v>
      </c>
      <c r="CA59" s="4">
        <v>371562509.38980901</v>
      </c>
      <c r="CB59" s="4">
        <v>463777479.11082202</v>
      </c>
      <c r="CC59" s="4">
        <v>610000000</v>
      </c>
      <c r="CE59" s="13">
        <f>_xll.BQL($A59,CE$3)</f>
        <v>45.356506517458037</v>
      </c>
      <c r="CF59" s="13">
        <f>_xll.BQL($A59,CF$3)</f>
        <v>22.239054688683542</v>
      </c>
      <c r="CG59" s="13">
        <f>_xll.BQL($A59,CG$3,$C$1,$D$1,$E$1,$F$1,"cols=4;rows=1")</f>
        <v>14.000000000000002</v>
      </c>
      <c r="CH59" s="14">
        <v>25</v>
      </c>
      <c r="CI59" s="14">
        <v>27.6</v>
      </c>
      <c r="CJ59" s="14">
        <v>28.7</v>
      </c>
      <c r="CK59" s="33">
        <f t="shared" si="61"/>
        <v>0.27099999999999996</v>
      </c>
      <c r="CL59" s="39">
        <f t="shared" si="22"/>
        <v>2</v>
      </c>
      <c r="CM59" s="13">
        <f>_xll.BQL($A59,CM$3)</f>
        <v>2.7716765061526427</v>
      </c>
      <c r="CN59" s="13">
        <f>_xll.BQL($A59,CN$3)</f>
        <v>3.8356479264438268</v>
      </c>
      <c r="CO59" s="13">
        <f>_xll.BQL($A59,CO$3,$C$1,$D$1,$E$1,$F$1,"cols=4;rows=1")</f>
        <v>3.4220278033591964</v>
      </c>
      <c r="CP59" s="13">
        <v>3.1498184950470662</v>
      </c>
      <c r="CQ59" s="13">
        <v>2.755073250135641</v>
      </c>
      <c r="CR59" s="13">
        <v>2.4614705232943197</v>
      </c>
      <c r="CT59" s="13" t="str">
        <f>_xll.BQL($A59,CT$3)</f>
        <v>IG5</v>
      </c>
      <c r="CU59" s="13" t="str">
        <f>_xll.BQL($A59,CU$3)</f>
        <v>BB+</v>
      </c>
      <c r="CW59" s="40">
        <f t="shared" si="23"/>
        <v>5</v>
      </c>
      <c r="CX59" s="43">
        <f t="shared" si="24"/>
        <v>1</v>
      </c>
    </row>
    <row r="60" spans="1:102" x14ac:dyDescent="0.25">
      <c r="A60" t="str">
        <f>Notations!I61</f>
        <v>CLX US Equity</v>
      </c>
      <c r="C60" s="4">
        <f>_xll.BQL($A60,C$3)</f>
        <v>7093000000</v>
      </c>
      <c r="D60" s="4">
        <f>_xll.BQL($A60,D$3)</f>
        <v>7165000000</v>
      </c>
      <c r="E60" s="4">
        <f>_xll.BQL($A60,E$3,$C$1,$D$1,$E$1,$F$1,"cols=4;rows=1")</f>
        <v>7110650000</v>
      </c>
      <c r="F60" s="4">
        <v>7231850000</v>
      </c>
      <c r="G60" s="4">
        <v>7443687500</v>
      </c>
      <c r="H60" s="4">
        <v>7782000000</v>
      </c>
      <c r="J60" s="6">
        <f t="shared" si="41"/>
        <v>1.0150852953616285E-2</v>
      </c>
      <c r="K60" s="6">
        <f t="shared" si="42"/>
        <v>-7.585484996510794E-3</v>
      </c>
      <c r="L60" s="6">
        <f t="shared" si="43"/>
        <v>1.7044855252332791E-2</v>
      </c>
      <c r="M60" s="6">
        <f t="shared" si="44"/>
        <v>2.9292297268333822E-2</v>
      </c>
      <c r="N60" s="6">
        <f t="shared" si="45"/>
        <v>4.5449583959563E-2</v>
      </c>
      <c r="O60" s="33">
        <f t="shared" si="5"/>
        <v>3.0595578826743203E-2</v>
      </c>
      <c r="P60" s="39">
        <f t="shared" si="6"/>
        <v>0</v>
      </c>
      <c r="Q60" s="4">
        <f>_xll.BQL($A60,Q$3)</f>
        <v>3048000000</v>
      </c>
      <c r="R60" s="4">
        <f>_xll.BQL($A60,R$3)</f>
        <v>3195000000</v>
      </c>
      <c r="S60" s="4">
        <f>_xll.BQL($A60,S$3,$C$1,$D$1,$E$1,$F$1,"cols=4;rows=1")</f>
        <v>3169096907.3028579</v>
      </c>
      <c r="T60" s="4">
        <v>3248909426.2821169</v>
      </c>
      <c r="U60" s="4">
        <v>3368364403.5114141</v>
      </c>
      <c r="V60" s="4">
        <v>3521374332.324739</v>
      </c>
      <c r="X60" s="7">
        <f>_xll.BQL($A60,X$3)</f>
        <v>42.971944170308753</v>
      </c>
      <c r="Y60" s="7">
        <f>_xll.BQL($A60,Y$3)</f>
        <v>44.591765526866716</v>
      </c>
      <c r="Z60" s="7">
        <f>_xll.BQL($A60,Z$3,$C$1,$D$1,$E$1,$F$1,"cols=4;rows=1")</f>
        <v>44.568315235637499</v>
      </c>
      <c r="AA60">
        <v>44.925011252751602</v>
      </c>
      <c r="AB60">
        <v>45.251287127669102</v>
      </c>
      <c r="AC60">
        <v>45.2502484236024</v>
      </c>
      <c r="AD60" s="35">
        <f t="shared" si="7"/>
        <v>45.142182268007701</v>
      </c>
      <c r="AE60" s="4">
        <f>_xll.BQL($A60,AE$3)</f>
        <v>1424000000</v>
      </c>
      <c r="AF60" s="4">
        <f>_xll.BQL($A60,AF$3)</f>
        <v>1367000000</v>
      </c>
      <c r="AG60" s="4">
        <f>_xll.BQL($A60,AG$3,$C$1,$D$1,$E$1,$F$1,"cols=4;rows=1")</f>
        <v>1463090909.09091</v>
      </c>
      <c r="AH60" s="4">
        <v>1496466666.6666701</v>
      </c>
      <c r="AI60" s="4">
        <v>1572416666.6666701</v>
      </c>
      <c r="AJ60" s="4">
        <v>1678000000</v>
      </c>
      <c r="AL60" s="7">
        <f>_xll.BQL($A60,AL$3)</f>
        <v>20.076131397152121</v>
      </c>
      <c r="AM60" s="7">
        <f>_xll.BQL($A60,AM$3)</f>
        <v>19.078855547801815</v>
      </c>
      <c r="AN60" s="7">
        <f>_xll.BQL($A60,AN$3,$C$1,$D$1,$E$1,$F$1,"cols=4;rows=1")</f>
        <v>20.576050137342015</v>
      </c>
      <c r="AO60" s="7">
        <v>20.692722701199145</v>
      </c>
      <c r="AP60" s="7">
        <v>21.124162811330677</v>
      </c>
      <c r="AQ60" s="7">
        <v>21.562580313544075</v>
      </c>
      <c r="AR60" s="35">
        <f t="shared" si="8"/>
        <v>21.1264886086913</v>
      </c>
      <c r="AS60" s="4">
        <f>_xll.BQL($A60,AS$3)</f>
        <v>738200000</v>
      </c>
      <c r="AT60" s="4">
        <f>_xll.BQL($A60,AT$3)</f>
        <v>804600000</v>
      </c>
      <c r="AU60" s="4">
        <f>_xll.BQL($A60,AU$3,$C$1,$D$1,$E$1,$F$1,"cols=4;rows=1")</f>
        <v>704428571.42857146</v>
      </c>
      <c r="AV60" s="4">
        <v>850900000</v>
      </c>
      <c r="AW60" s="4">
        <v>921714285.71428573</v>
      </c>
      <c r="AX60" s="4">
        <v>1021000000</v>
      </c>
      <c r="AY60" s="33">
        <f t="shared" si="9"/>
        <v>0.13295692302405002</v>
      </c>
      <c r="AZ60" s="39">
        <f t="shared" si="10"/>
        <v>1</v>
      </c>
      <c r="BA60" s="11">
        <f t="shared" si="46"/>
        <v>0.10407443958832652</v>
      </c>
      <c r="BB60" s="11">
        <f t="shared" si="47"/>
        <v>0.11229588276343336</v>
      </c>
      <c r="BC60" s="11">
        <f t="shared" si="48"/>
        <v>9.9066691712933627E-2</v>
      </c>
      <c r="BD60" s="11">
        <f t="shared" si="49"/>
        <v>0.11766007314864108</v>
      </c>
      <c r="BE60" s="11">
        <f t="shared" si="50"/>
        <v>0.12382495714849472</v>
      </c>
      <c r="BF60" s="11">
        <f t="shared" si="51"/>
        <v>0.13120020560267284</v>
      </c>
      <c r="BG60" s="33">
        <f t="shared" si="17"/>
        <v>0.12422841196660288</v>
      </c>
      <c r="BH60" s="39">
        <f t="shared" si="18"/>
        <v>0</v>
      </c>
      <c r="BI60">
        <f>_xll.BQL($A60,BI$3)</f>
        <v>5.9213570000000004</v>
      </c>
      <c r="BJ60">
        <f>_xll.BQL($A60,BJ$3,$C$1,$D$1,$E$1,$F$1)</f>
        <v>6.4540220000000001</v>
      </c>
      <c r="BK60">
        <f>_xll.BQL($A60,BK$3,$C$1,$D$1,$E$1,$F$1,"cols=4;rows=1")</f>
        <v>7.0563636363636357</v>
      </c>
      <c r="BL60">
        <v>7.2836363636363641</v>
      </c>
      <c r="BM60">
        <v>7.6768749999999999</v>
      </c>
      <c r="BN60">
        <v>8.5125000000000011</v>
      </c>
      <c r="BP60">
        <f>_xll.BQL($A60,BP$3)</f>
        <v>27.534149565858666</v>
      </c>
      <c r="BQ60">
        <f>_xll.BQL($A60,BQ$3,$C$1,$D$1,$E$1,$F$1)</f>
        <v>43.2961964914088</v>
      </c>
      <c r="BR60">
        <f>_xll.BQL($A60,BR$3,$C$1,$D$1,$E$1,$F$1,"cols=4;rows=1")</f>
        <v>19.168015648501438</v>
      </c>
      <c r="BS60">
        <v>3.2208193764493851</v>
      </c>
      <c r="BT60">
        <v>5.3989328507239058</v>
      </c>
      <c r="BU60">
        <v>10.884962956932361</v>
      </c>
      <c r="BV60" s="33">
        <f>SUM(BS60:BU60)/300</f>
        <v>6.5015717280352159E-2</v>
      </c>
      <c r="BW60" s="39">
        <f t="shared" si="20"/>
        <v>0</v>
      </c>
      <c r="BX60" s="4">
        <f>_xll.BQL($A60,BX$3)</f>
        <v>483000000</v>
      </c>
      <c r="BY60" s="4">
        <f>_xll.BQL($A60,BY$3,$C$1,$D$1,$E$1,$F$1)</f>
        <v>695000000</v>
      </c>
      <c r="BZ60" s="4">
        <f>_xll.BQL($A60,BZ$3,$C$1,$D$1,$E$1,$F$1,"cols=4;rows=1")</f>
        <v>729596715.01765394</v>
      </c>
      <c r="CA60" s="4">
        <v>912790106.45071995</v>
      </c>
      <c r="CB60" s="4">
        <v>946552246.62602496</v>
      </c>
      <c r="CC60" s="4">
        <v>1074301532.5934899</v>
      </c>
      <c r="CE60" s="13">
        <f>_xll.BQL($A60,CE$3)</f>
        <v>102.18978102189782</v>
      </c>
      <c r="CF60" s="13" t="str">
        <f>_xll.BQL($A60,CF$3)</f>
        <v>#N/A</v>
      </c>
      <c r="CG60" s="13">
        <f>_xll.BQL($A60,CG$3,$C$1,$D$1,$E$1,$F$1,"cols=4;rows=1")</f>
        <v>179.6</v>
      </c>
      <c r="CH60" s="14">
        <v>208.7</v>
      </c>
      <c r="CI60" s="14">
        <v>181.5</v>
      </c>
      <c r="CJ60" s="14">
        <v>156.19999999999999</v>
      </c>
      <c r="CK60" s="33">
        <f t="shared" si="61"/>
        <v>1.8213333333333332</v>
      </c>
      <c r="CL60" s="39">
        <f t="shared" si="22"/>
        <v>2</v>
      </c>
      <c r="CM60" s="13">
        <f>_xll.BQL($A60,CM$3)</f>
        <v>3.2405213270142181</v>
      </c>
      <c r="CN60" s="13">
        <f>_xll.BQL($A60,CN$3)</f>
        <v>3.0096670247046187</v>
      </c>
      <c r="CO60" s="13">
        <f>_xll.BQL($A60,CO$3,$C$1,$D$1,$E$1,$F$1,"cols=4;rows=1")</f>
        <v>1.7381011557102015</v>
      </c>
      <c r="CP60" s="13">
        <v>1.6317696499903445</v>
      </c>
      <c r="CQ60" s="13">
        <v>1.4337007790555907</v>
      </c>
      <c r="CR60" s="13">
        <v>1.2771156138259834</v>
      </c>
      <c r="CT60" s="13" t="str">
        <f>_xll.BQL($A60,CT$3)</f>
        <v>IG1</v>
      </c>
      <c r="CU60" s="13" t="str">
        <f>_xll.BQL($A60,CU$3)</f>
        <v>BBB+</v>
      </c>
      <c r="CW60" s="40">
        <f t="shared" si="23"/>
        <v>3</v>
      </c>
      <c r="CX60" s="43">
        <f t="shared" si="24"/>
        <v>1</v>
      </c>
    </row>
    <row r="61" spans="1:102" x14ac:dyDescent="0.25">
      <c r="A61" t="str">
        <f>Notations!I62</f>
        <v>CL US Equity</v>
      </c>
      <c r="C61" s="4">
        <f>_xll.BQL($A61,C$3)</f>
        <v>20101000000</v>
      </c>
      <c r="D61" s="4">
        <f>_xll.BQL($A61,D$3)</f>
        <v>20101000000</v>
      </c>
      <c r="E61" s="4">
        <f>_xll.BQL($A61,E$3,$C$1,$D$1,$E$1,$F$1,"cols=4;rows=1")</f>
        <v>20150238095.238094</v>
      </c>
      <c r="F61" s="4">
        <v>20963650000</v>
      </c>
      <c r="G61" s="4">
        <v>21832142857.142857</v>
      </c>
      <c r="H61" s="4">
        <v>22753666666.666668</v>
      </c>
      <c r="J61" s="6">
        <f t="shared" si="41"/>
        <v>0</v>
      </c>
      <c r="K61" s="6">
        <f t="shared" si="42"/>
        <v>2.449534612113613E-3</v>
      </c>
      <c r="L61" s="6">
        <f t="shared" si="43"/>
        <v>4.0367359478205467E-2</v>
      </c>
      <c r="M61" s="6">
        <f t="shared" si="44"/>
        <v>4.1428513505179509E-2</v>
      </c>
      <c r="N61" s="6">
        <f t="shared" si="45"/>
        <v>4.2209498882163743E-2</v>
      </c>
      <c r="O61" s="33">
        <f t="shared" si="5"/>
        <v>4.1335123955182906E-2</v>
      </c>
      <c r="P61" s="39">
        <f t="shared" si="6"/>
        <v>0</v>
      </c>
      <c r="Q61" s="4">
        <f>_xll.BQL($A61,Q$3)</f>
        <v>12161000000</v>
      </c>
      <c r="R61" s="4">
        <f>_xll.BQL($A61,R$3)</f>
        <v>12161000000</v>
      </c>
      <c r="S61" s="4">
        <f>_xll.BQL($A61,S$3,$C$1,$D$1,$E$1,$F$1,"cols=4;rows=1")</f>
        <v>12282200127.9977</v>
      </c>
      <c r="T61" s="4">
        <v>12890440869.44977</v>
      </c>
      <c r="U61" s="4">
        <v>13519047422.501831</v>
      </c>
      <c r="V61" s="4">
        <v>14071745506.740694</v>
      </c>
      <c r="X61" s="7">
        <f>_xll.BQL($A61,X$3)</f>
        <v>60.499477637928464</v>
      </c>
      <c r="Y61" s="7">
        <f>_xll.BQL($A61,Y$3)</f>
        <v>60.499477637928464</v>
      </c>
      <c r="Z61" s="7">
        <f>_xll.BQL($A61,Z$3,$C$1,$D$1,$E$1,$F$1,"cols=4;rows=1")</f>
        <v>60.9531265583419</v>
      </c>
      <c r="AA61">
        <v>61.489487133441799</v>
      </c>
      <c r="AB61">
        <v>61.922677544585397</v>
      </c>
      <c r="AC61">
        <v>61.8438588948624</v>
      </c>
      <c r="AD61" s="35">
        <f t="shared" si="7"/>
        <v>61.75200785762987</v>
      </c>
      <c r="AE61" s="4">
        <f>_xll.BQL($A61,AE$3)</f>
        <v>5009000000</v>
      </c>
      <c r="AF61" s="4">
        <f>_xll.BQL($A61,AF$3)</f>
        <v>5009000000</v>
      </c>
      <c r="AG61" s="4">
        <f>_xll.BQL($A61,AG$3,$C$1,$D$1,$E$1,$F$1,"cols=4;rows=1")</f>
        <v>5079315789.4736795</v>
      </c>
      <c r="AH61" s="4">
        <v>5397888888.8888903</v>
      </c>
      <c r="AI61" s="4">
        <v>5719230769.2307701</v>
      </c>
      <c r="AJ61" s="4">
        <v>5990000000</v>
      </c>
      <c r="AL61" s="7">
        <f>_xll.BQL($A61,AL$3)</f>
        <v>24.919158250833291</v>
      </c>
      <c r="AM61" s="7">
        <f>_xll.BQL($A61,AM$3)</f>
        <v>24.919158250833291</v>
      </c>
      <c r="AN61" s="7">
        <f>_xll.BQL($A61,AN$3,$C$1,$D$1,$E$1,$F$1,"cols=4;rows=1")</f>
        <v>25.207224676288188</v>
      </c>
      <c r="AO61" s="7">
        <v>25.748802755669409</v>
      </c>
      <c r="AP61" s="7">
        <v>26.196378462041807</v>
      </c>
      <c r="AQ61" s="7">
        <v>26.325427403641903</v>
      </c>
      <c r="AR61" s="35">
        <f t="shared" si="8"/>
        <v>26.090202873784374</v>
      </c>
      <c r="AS61" s="4">
        <f>_xll.BQL($A61,AS$3)</f>
        <v>3002290000</v>
      </c>
      <c r="AT61" s="4">
        <f>_xll.BQL($A61,AT$3)</f>
        <v>3002290000</v>
      </c>
      <c r="AU61" s="4">
        <f>_xll.BQL($A61,AU$3,$C$1,$D$1,$E$1,$F$1,"cols=4;rows=1")</f>
        <v>3035454545.4545455</v>
      </c>
      <c r="AV61" s="4">
        <v>3255454545.4545455</v>
      </c>
      <c r="AW61" s="4">
        <v>3418500000</v>
      </c>
      <c r="AX61" s="4">
        <v>3626666666.6666665</v>
      </c>
      <c r="AY61" s="33">
        <f t="shared" si="9"/>
        <v>6.1151573098609857E-2</v>
      </c>
      <c r="AZ61" s="39">
        <f t="shared" si="10"/>
        <v>0</v>
      </c>
      <c r="BA61" s="11">
        <f t="shared" si="46"/>
        <v>0.14936023083428684</v>
      </c>
      <c r="BB61" s="11">
        <f t="shared" si="47"/>
        <v>0.14936023083428684</v>
      </c>
      <c r="BC61" s="11">
        <f t="shared" si="48"/>
        <v>0.15064112548485889</v>
      </c>
      <c r="BD61" s="11">
        <f t="shared" si="49"/>
        <v>0.15529044538782824</v>
      </c>
      <c r="BE61" s="11">
        <f t="shared" si="50"/>
        <v>0.15658105676427286</v>
      </c>
      <c r="BF61" s="11">
        <f t="shared" si="51"/>
        <v>0.15938823046834941</v>
      </c>
      <c r="BG61" s="33">
        <f t="shared" si="17"/>
        <v>0.15708657754015018</v>
      </c>
      <c r="BH61" s="39">
        <f t="shared" si="18"/>
        <v>0</v>
      </c>
      <c r="BI61">
        <f>_xll.BQL($A61,BI$3)</f>
        <v>3.647621</v>
      </c>
      <c r="BJ61">
        <f>_xll.BQL($A61,BJ$3,$C$1,$D$1,$E$1,$F$1)</f>
        <v>3.647621</v>
      </c>
      <c r="BK61">
        <f>_xll.BQL($A61,BK$3,$C$1,$D$1,$E$1,$F$1,"cols=4;rows=1")</f>
        <v>3.7128571428571426</v>
      </c>
      <c r="BL61">
        <v>4.0147619047619045</v>
      </c>
      <c r="BM61">
        <v>4.33</v>
      </c>
      <c r="BN61">
        <v>4.6966666666666663</v>
      </c>
      <c r="BP61">
        <f>_xll.BQL($A61,BP$3)</f>
        <v>31.235682832855357</v>
      </c>
      <c r="BQ61">
        <f>_xll.BQL($A61,BQ$3,$C$1,$D$1,$E$1,$F$1)</f>
        <v>31.235682832855357</v>
      </c>
      <c r="BR61">
        <f>_xll.BQL($A61,BR$3,$C$1,$D$1,$E$1,$F$1,"cols=4;rows=1")</f>
        <v>1.7884572672748247</v>
      </c>
      <c r="BS61">
        <v>8.131332563806593</v>
      </c>
      <c r="BT61">
        <v>7.85197485470289</v>
      </c>
      <c r="BU61">
        <v>8.4680523479599596</v>
      </c>
      <c r="BV61" s="33">
        <f>SUM(BS61:BU61)/300</f>
        <v>8.1504532554898146E-2</v>
      </c>
      <c r="BW61" s="39">
        <f t="shared" si="20"/>
        <v>0</v>
      </c>
      <c r="BX61" s="4">
        <f>_xll.BQL($A61,BX$3)</f>
        <v>3546000000</v>
      </c>
      <c r="BY61" s="4">
        <f>_xll.BQL($A61,BY$3,$C$1,$D$1,$E$1,$F$1)</f>
        <v>3546000000</v>
      </c>
      <c r="BZ61" s="4">
        <f>_xll.BQL($A61,BZ$3,$C$1,$D$1,$E$1,$F$1,"cols=4;rows=1")</f>
        <v>3182453669.4416499</v>
      </c>
      <c r="CA61" s="4">
        <v>3390484487.6414299</v>
      </c>
      <c r="CB61" s="4">
        <v>3614865506.56954</v>
      </c>
      <c r="CC61" s="4">
        <v>3781116686.2965999</v>
      </c>
      <c r="CE61" s="13">
        <f>_xll.BQL($A61,CE$3)</f>
        <v>703.77588306942755</v>
      </c>
      <c r="CF61" s="13">
        <f>_xll.BQL($A61,CF$3)</f>
        <v>703.77588306942755</v>
      </c>
      <c r="CG61" s="13">
        <f>_xll.BQL($A61,CG$3,$C$1,$D$1,$E$1,$F$1,"cols=4;rows=1")</f>
        <v>308.01834127488996</v>
      </c>
      <c r="CH61" s="14">
        <v>209.3499241320751</v>
      </c>
      <c r="CI61" s="14">
        <v>189.71919160232105</v>
      </c>
      <c r="CJ61" s="14">
        <v>188.4</v>
      </c>
      <c r="CK61" s="33">
        <f t="shared" si="61"/>
        <v>1.9582303857813206</v>
      </c>
      <c r="CL61" s="39">
        <f t="shared" si="22"/>
        <v>2</v>
      </c>
      <c r="CM61" s="13">
        <f>_xll.BQL($A61,CM$3)</f>
        <v>1.3734865585881386</v>
      </c>
      <c r="CN61" s="13">
        <f>_xll.BQL($A61,CN$3)</f>
        <v>1.3734865585881386</v>
      </c>
      <c r="CO61" s="13">
        <f>_xll.BQL($A61,CO$3,$C$1,$D$1,$E$1,$F$1,"cols=4;rows=1")</f>
        <v>1.2725833067564043</v>
      </c>
      <c r="CP61" s="13">
        <v>1.1095776334422789</v>
      </c>
      <c r="CQ61" s="13">
        <v>1.0527175403564104</v>
      </c>
      <c r="CR61" s="13">
        <v>0.90330327907129115</v>
      </c>
      <c r="CT61" s="13" t="str">
        <f>_xll.BQL($A61,CT$3)</f>
        <v>IG1</v>
      </c>
      <c r="CU61" s="13" t="str">
        <f>_xll.BQL($A61,CU$3)</f>
        <v>A+</v>
      </c>
      <c r="CW61" s="40">
        <f t="shared" si="23"/>
        <v>2</v>
      </c>
      <c r="CX61" s="43">
        <f t="shared" si="24"/>
        <v>0</v>
      </c>
    </row>
    <row r="62" spans="1:102" x14ac:dyDescent="0.25">
      <c r="C62" s="4"/>
      <c r="D62" s="4"/>
      <c r="E62" s="4"/>
      <c r="J62" s="6"/>
      <c r="K62" s="6"/>
      <c r="L62" s="6"/>
      <c r="M62" s="6"/>
      <c r="N62" s="6"/>
      <c r="P62" s="39"/>
      <c r="Q62" s="4"/>
      <c r="R62" s="4"/>
      <c r="X62" s="7"/>
      <c r="Y62" s="7"/>
      <c r="Z62" s="7"/>
      <c r="AY62" s="33"/>
      <c r="AZ62" s="39">
        <f t="shared" si="10"/>
        <v>0</v>
      </c>
      <c r="BA62" s="11"/>
      <c r="BB62" s="11"/>
      <c r="BC62" s="11"/>
      <c r="BD62" s="11"/>
      <c r="BE62" s="11"/>
      <c r="BF62" s="11"/>
      <c r="BH62" s="39">
        <f t="shared" si="18"/>
        <v>0</v>
      </c>
      <c r="BW62" s="39">
        <f t="shared" si="20"/>
        <v>0</v>
      </c>
      <c r="CE62" s="13"/>
      <c r="CF62" s="13"/>
      <c r="CG62" s="13"/>
      <c r="CH62" s="14"/>
      <c r="CI62" s="14"/>
      <c r="CJ62" s="14"/>
      <c r="CL62" s="39">
        <f t="shared" si="22"/>
        <v>0</v>
      </c>
      <c r="CM62" s="13"/>
      <c r="CN62" s="13"/>
      <c r="CO62" s="13"/>
      <c r="CP62" s="13"/>
      <c r="CQ62" s="13"/>
      <c r="CR62" s="13"/>
      <c r="CT62" s="13"/>
      <c r="CU62" s="13"/>
      <c r="CW62" s="40"/>
      <c r="CX62" s="43"/>
    </row>
    <row r="63" spans="1:102" x14ac:dyDescent="0.25">
      <c r="A63" t="str">
        <f>Notations!I64</f>
        <v>BKR US Equity</v>
      </c>
      <c r="C63" s="4">
        <f>_xll.BQL($A63,C$3)</f>
        <v>27829000000</v>
      </c>
      <c r="D63" s="4">
        <f>_xll.BQL($A63,D$3)</f>
        <v>27829000000</v>
      </c>
      <c r="E63" s="4">
        <f>_xll.BQL($A63,E$3,$C$1,$D$1,$E$1,$F$1,"cols=4;rows=1")</f>
        <v>27878347826.086956</v>
      </c>
      <c r="F63" s="4">
        <v>28915652173.913044</v>
      </c>
      <c r="G63" s="4">
        <v>29997416666.666668</v>
      </c>
      <c r="H63" s="4">
        <v>30918200000</v>
      </c>
      <c r="J63" s="6">
        <f t="shared" si="41"/>
        <v>0</v>
      </c>
      <c r="K63" s="6">
        <f t="shared" si="42"/>
        <v>1.7732518626956129E-3</v>
      </c>
      <c r="L63" s="6">
        <f t="shared" si="43"/>
        <v>3.7208243268112007E-2</v>
      </c>
      <c r="M63" s="6">
        <f t="shared" si="44"/>
        <v>3.7411035595785957E-2</v>
      </c>
      <c r="N63" s="6">
        <f t="shared" si="45"/>
        <v>3.0695420994585554E-2</v>
      </c>
      <c r="O63" s="33">
        <f t="shared" si="5"/>
        <v>3.5104899952827839E-2</v>
      </c>
      <c r="P63" s="39">
        <f t="shared" ref="P63:P95" si="62">IF(O63&lt;$P$3,-2,IF(O63&lt;$P$2,0,IF(O63&lt;$P$1,1,2)))</f>
        <v>0</v>
      </c>
      <c r="Q63" s="4">
        <f>_xll.BQL($A63,Q$3)</f>
        <v>5840000000.0000029</v>
      </c>
      <c r="R63" s="4">
        <f>_xll.BQL($A63,R$3)</f>
        <v>5840000000.0000029</v>
      </c>
      <c r="S63" s="4">
        <f>_xll.BQL($A63,S$3,$C$1,$D$1,$E$1,$F$1,"cols=4;rows=1")</f>
        <v>6602656959.3151894</v>
      </c>
      <c r="T63" s="4">
        <v>7161333710.2915668</v>
      </c>
      <c r="U63" s="4">
        <v>7438353143.4175873</v>
      </c>
      <c r="V63" s="4">
        <v>7556014865.2911625</v>
      </c>
      <c r="X63" s="7">
        <f>_xll.BQL($A63,X$3)</f>
        <v>20.985303101081612</v>
      </c>
      <c r="Y63" s="7">
        <f>_xll.BQL($A63,Y$3)</f>
        <v>20.985303101081612</v>
      </c>
      <c r="Z63" s="7">
        <f>_xll.BQL($A63,Z$3,$C$1,$D$1,$E$1,$F$1,"cols=4;rows=1")</f>
        <v>24.355584184399799</v>
      </c>
      <c r="AA63">
        <v>25.469861847935299</v>
      </c>
      <c r="AB63">
        <v>25.422237133973201</v>
      </c>
      <c r="AC63">
        <v>24.2601614178228</v>
      </c>
      <c r="AD63" s="35">
        <f t="shared" si="7"/>
        <v>25.050753466577103</v>
      </c>
      <c r="AE63" s="4">
        <f>_xll.BQL($A63,AE$3)</f>
        <v>4518000000</v>
      </c>
      <c r="AF63" s="4">
        <f>_xll.BQL($A63,AF$3)</f>
        <v>4518000000</v>
      </c>
      <c r="AG63" s="4">
        <f>_xll.BQL($A63,AG$3,$C$1,$D$1,$E$1,$F$1,"cols=4;rows=1")</f>
        <v>4947541666.6666698</v>
      </c>
      <c r="AH63" s="4">
        <v>5471304347.8260899</v>
      </c>
      <c r="AI63" s="4">
        <v>5780583333.3333302</v>
      </c>
      <c r="AJ63" s="4">
        <v>6043000000</v>
      </c>
      <c r="AL63" s="7">
        <f>_xll.BQL($A63,AL$3)</f>
        <v>16.234862912788817</v>
      </c>
      <c r="AM63" s="7">
        <f>_xll.BQL($A63,AM$3)</f>
        <v>16.234862912788817</v>
      </c>
      <c r="AN63" s="7">
        <f>_xll.BQL($A63,AN$3,$C$1,$D$1,$E$1,$F$1,"cols=4;rows=1")</f>
        <v>17.746896973704608</v>
      </c>
      <c r="AO63" s="7">
        <v>18.921601058551119</v>
      </c>
      <c r="AP63" s="7">
        <v>19.270270495514879</v>
      </c>
      <c r="AQ63" s="7">
        <v>19.545122290430879</v>
      </c>
      <c r="AR63" s="35">
        <f>SUM(AO63:AQ63)/3</f>
        <v>19.245664614832293</v>
      </c>
      <c r="AS63" s="4">
        <f>_xll.BQL($A63,AS$3)</f>
        <v>2282000000</v>
      </c>
      <c r="AT63" s="4">
        <f>_xll.BQL($A63,AT$3)</f>
        <v>2282000000</v>
      </c>
      <c r="AU63" s="4">
        <f>_xll.BQL($A63,AU$3,$C$1,$D$1,$E$1,$F$1,"cols=4;rows=1")</f>
        <v>2536142857.1428571</v>
      </c>
      <c r="AV63" s="4">
        <v>2918238095.2380953</v>
      </c>
      <c r="AW63" s="4">
        <v>3202636363.6363635</v>
      </c>
      <c r="AX63" s="4">
        <v>3386200000</v>
      </c>
      <c r="AY63" s="33">
        <f t="shared" ref="AY63:AY95" si="63">((AV63/AU63-1)+(AW63/AV63-1)+(AX63/AW63-1))/3</f>
        <v>0.10181062297298515</v>
      </c>
      <c r="AZ63" s="39">
        <f t="shared" ref="AZ63:AZ95" si="64">IF(AY63&lt;AZ$3,-2,IF(AY63&lt;AZ$2,0,IF(AY63&lt;AZ$1,1,2)))</f>
        <v>1</v>
      </c>
      <c r="BA63" s="11">
        <f t="shared" si="46"/>
        <v>8.2000790542240104E-2</v>
      </c>
      <c r="BB63" s="11">
        <f t="shared" si="47"/>
        <v>8.2000790542240104E-2</v>
      </c>
      <c r="BC63" s="11">
        <f t="shared" si="48"/>
        <v>9.0971777558843725E-2</v>
      </c>
      <c r="BD63" s="11">
        <f t="shared" si="49"/>
        <v>0.10092243735975129</v>
      </c>
      <c r="BE63" s="11">
        <f t="shared" si="50"/>
        <v>0.10676373899873701</v>
      </c>
      <c r="BF63" s="11">
        <f t="shared" si="51"/>
        <v>0.10952125285430588</v>
      </c>
      <c r="BG63" s="33">
        <f t="shared" ref="BG63:BG69" si="65">SUM(BD63:BF63)/3</f>
        <v>0.10573580973759805</v>
      </c>
      <c r="BH63" s="39">
        <f t="shared" ref="BH63:BH95" si="66">IF(BG63&lt;BH$3,-2,IF(BG63&lt;BH$2,0,IF(BG63&lt;BH$1,1,2)))</f>
        <v>0</v>
      </c>
      <c r="BI63">
        <f>_xll.BQL($A63,BI$3)</f>
        <v>2.2836959999999999</v>
      </c>
      <c r="BJ63">
        <f>_xll.BQL($A63,BJ$3,$C$1,$D$1,$E$1,$F$1)</f>
        <v>2.2836959999999999</v>
      </c>
      <c r="BK63">
        <f>_xll.BQL($A63,BK$3,$C$1,$D$1,$E$1,$F$1,"cols=4;rows=1")</f>
        <v>2.5604000000000009</v>
      </c>
      <c r="BL63">
        <v>2.9866666666666664</v>
      </c>
      <c r="BM63">
        <v>3.3191666666666664</v>
      </c>
      <c r="BN63">
        <v>3.6</v>
      </c>
      <c r="BP63">
        <f>_xll.BQL($A63,BP$3)</f>
        <v>34.469845068233091</v>
      </c>
      <c r="BQ63">
        <f>_xll.BQL($A63,BQ$3,$C$1,$D$1,$E$1,$F$1)</f>
        <v>34.469845068233091</v>
      </c>
      <c r="BR63">
        <f>_xll.BQL($A63,BR$3,$C$1,$D$1,$E$1,$F$1,"cols=4;rows=1")</f>
        <v>12.116498868500928</v>
      </c>
      <c r="BS63">
        <v>16.648440347862259</v>
      </c>
      <c r="BT63">
        <v>11.132812500000002</v>
      </c>
      <c r="BU63">
        <v>8.4609590760733244</v>
      </c>
      <c r="BV63" s="33">
        <f>SUM(BS63:BU63)/300</f>
        <v>0.12080737307978529</v>
      </c>
      <c r="BW63" s="39">
        <f t="shared" ref="BW63:BW95" si="67">IF(BV63&lt;BW$3,-2,IF(BV63&lt;BW$2,0,IF(BV63&lt;BW$1,1,2)))</f>
        <v>1</v>
      </c>
      <c r="BX63" s="4">
        <f>_xll.BQL($A63,BX$3)</f>
        <v>2054000000</v>
      </c>
      <c r="BY63" s="4">
        <f>_xll.BQL($A63,BY$3,$C$1,$D$1,$E$1,$F$1)</f>
        <v>2054000000</v>
      </c>
      <c r="BZ63" s="4">
        <f>_xll.BQL($A63,BZ$3,$C$1,$D$1,$E$1,$F$1,"cols=4;rows=1")</f>
        <v>2407273663.0764699</v>
      </c>
      <c r="CA63" s="4">
        <v>2762832257.2543802</v>
      </c>
      <c r="CB63" s="4">
        <v>2957779518.6712799</v>
      </c>
      <c r="CC63" s="4">
        <v>3155672129.14469</v>
      </c>
      <c r="CE63" s="13">
        <f>_xll.BQL($A63,CE$3)</f>
        <v>18.375844308052926</v>
      </c>
      <c r="CF63" s="13">
        <f>_xll.BQL($A63,CF$3)</f>
        <v>18.375844308052926</v>
      </c>
      <c r="CG63" s="13">
        <f>_xll.BQL($A63,CG$3,$C$1,$D$1,$E$1,$F$1,"cols=4;rows=1")</f>
        <v>14.699199253779318</v>
      </c>
      <c r="CH63" s="14">
        <v>14.905223083350259</v>
      </c>
      <c r="CI63" s="14">
        <v>13.980925259612937</v>
      </c>
      <c r="CJ63" s="14">
        <v>6.4572652178888026</v>
      </c>
      <c r="CK63" s="33">
        <f>SUM(CH63:CJ63)/300</f>
        <v>0.11781137853617334</v>
      </c>
      <c r="CL63" s="39">
        <f t="shared" ref="CL63:CL95" si="68">IF(CK63&lt;CL$3,-2,IF(CK63&lt;CL$2,0,IF(CK63&lt;CL$1,1,2)))</f>
        <v>0</v>
      </c>
      <c r="CM63" s="13">
        <f>_xll.BQL($A63,CM$3)</f>
        <v>0.63054304007588335</v>
      </c>
      <c r="CN63" s="13">
        <f>_xll.BQL($A63,CN$3)</f>
        <v>0.63054304007588335</v>
      </c>
      <c r="CO63" s="13">
        <f>_xll.BQL($A63,CO$3,$C$1,$D$1,$E$1,$F$1,"cols=4;rows=1")</f>
        <v>0.38842089197670732</v>
      </c>
      <c r="CP63" s="13">
        <v>0.15685719521521535</v>
      </c>
      <c r="CQ63" s="13">
        <v>-0.11703919079122345</v>
      </c>
      <c r="CR63" s="13">
        <v>-0.3387052525791211</v>
      </c>
      <c r="CT63" s="13" t="str">
        <f>_xll.BQL($A63,CT$3)</f>
        <v>IG1</v>
      </c>
      <c r="CU63" s="13" t="str">
        <f>_xll.BQL($A63,CU$3)</f>
        <v>A-</v>
      </c>
      <c r="CW63" s="40">
        <f t="shared" ref="CW63:CW95" si="69">CL63+BW63+BH63+AZ63+P63</f>
        <v>2</v>
      </c>
      <c r="CX63" s="43">
        <f t="shared" ref="CX63:CX95" si="70">IF(CW63&lt;CX$3,-2,IF(CW63&lt;CX$2,0,IF(CW63&lt;CX$1,1,2)))</f>
        <v>0</v>
      </c>
    </row>
    <row r="64" spans="1:102" x14ac:dyDescent="0.25">
      <c r="A64" t="str">
        <f>Notations!I65</f>
        <v>CEG US Equity</v>
      </c>
      <c r="C64" s="4">
        <f>_xll.BQL($A64,C$3)</f>
        <v>24918000000</v>
      </c>
      <c r="D64" s="4">
        <f>_xll.BQL($A64,D$3)</f>
        <v>23982000000</v>
      </c>
      <c r="E64" s="4">
        <f>_xll.BQL($A64,E$3,$C$1,$D$1,$E$1,$F$1,"cols=4;rows=1")</f>
        <v>23650000000</v>
      </c>
      <c r="F64" s="4">
        <v>22529928571.42857</v>
      </c>
      <c r="G64" s="4">
        <v>21576214285.714287</v>
      </c>
      <c r="H64" s="4">
        <v>23358444444.444443</v>
      </c>
      <c r="J64" s="6">
        <f t="shared" ref="J64" si="71">D64/C64-1</f>
        <v>-3.7563207320009617E-2</v>
      </c>
      <c r="K64" s="6">
        <f t="shared" ref="K64" si="72">E64/D64-1</f>
        <v>-1.3843716120423677E-2</v>
      </c>
      <c r="L64" s="6">
        <f t="shared" ref="L64" si="73">F64/E64-1</f>
        <v>-4.7360314104500256E-2</v>
      </c>
      <c r="M64" s="6">
        <f t="shared" ref="M64" si="74">G64/F64-1</f>
        <v>-4.2330994645217834E-2</v>
      </c>
      <c r="N64" s="6">
        <f t="shared" ref="N64" si="75">H64/G64-1</f>
        <v>8.2601615609193324E-2</v>
      </c>
      <c r="O64" s="33">
        <f t="shared" ref="O64" si="76">SUM(L64:N64)/3</f>
        <v>-2.3632310468415887E-3</v>
      </c>
      <c r="P64" s="39">
        <f t="shared" ref="P64" si="77">IF(O64&lt;$P$3,-2,IF(O64&lt;$P$2,0,IF(O64&lt;$P$1,1,2)))</f>
        <v>-2</v>
      </c>
      <c r="Q64" s="4">
        <f>_xll.BQL($A64,Q$3)</f>
        <v>8916999999.9999981</v>
      </c>
      <c r="R64" s="4">
        <f>_xll.BQL($A64,R$3)</f>
        <v>11110000000</v>
      </c>
      <c r="S64" s="4">
        <f>_xll.BQL($A64,S$3,$C$1,$D$1,$E$1,$F$1,"cols=4;rows=1")</f>
        <v>9872211507.8793221</v>
      </c>
      <c r="T64" s="4">
        <v>10850682879.210827</v>
      </c>
      <c r="U64" s="4">
        <v>10291970856.740986</v>
      </c>
      <c r="V64" s="4">
        <v>8748676974.5266495</v>
      </c>
      <c r="X64" s="7">
        <f>_xll.BQL($A64,X$3)</f>
        <v>35.785376033389511</v>
      </c>
      <c r="Y64" s="7">
        <f>_xll.BQL($A64,Y$3)</f>
        <v>46.326411475273119</v>
      </c>
      <c r="Z64" s="7">
        <f>_xll.BQL($A64,Z$3,$C$1,$D$1,$E$1,$F$1,"cols=4;rows=1")</f>
        <v>41.742966206677899</v>
      </c>
      <c r="AA64">
        <v>48.161195206677903</v>
      </c>
      <c r="AB64">
        <v>47.700540606677897</v>
      </c>
      <c r="AC64">
        <v>37.454022228810899</v>
      </c>
      <c r="AD64" s="35">
        <f t="shared" ref="AD64" si="78">SUM(AA64:AC64)/3</f>
        <v>44.438586014055566</v>
      </c>
      <c r="AE64" s="4">
        <f>_xll.BQL($A64,AE$3)</f>
        <v>4198000000</v>
      </c>
      <c r="AF64" s="4">
        <f>_xll.BQL($A64,AF$3)</f>
        <v>6402000000</v>
      </c>
      <c r="AG64" s="4">
        <f>_xll.BQL($A64,AG$3,$C$1,$D$1,$E$1,$F$1,"cols=4;rows=1")</f>
        <v>4683500000</v>
      </c>
      <c r="AH64" s="4">
        <v>5043133333.3333302</v>
      </c>
      <c r="AI64" s="4">
        <v>5606071428.5714302</v>
      </c>
      <c r="AJ64" s="4">
        <v>5722250000</v>
      </c>
      <c r="AL64" s="7">
        <f>_xll.BQL($A64,AL$3)</f>
        <v>16.84725900955133</v>
      </c>
      <c r="AM64" s="7">
        <f>_xll.BQL($A64,AM$3)</f>
        <v>26.69502126594946</v>
      </c>
      <c r="AN64" s="7">
        <f>_xll.BQL($A64,AN$3,$C$1,$D$1,$E$1,$F$1,"cols=4;rows=1")</f>
        <v>19.803382663847781</v>
      </c>
      <c r="AO64" s="7">
        <v>22.384151451455566</v>
      </c>
      <c r="AP64" s="7">
        <v>25.982646234113631</v>
      </c>
      <c r="AQ64" s="7">
        <v>24.497564525796051</v>
      </c>
      <c r="AR64" s="35">
        <f>SUM(AO64:AQ64)/3</f>
        <v>24.288120737121748</v>
      </c>
      <c r="AS64" s="4">
        <f>_xll.BQL($A64,AS$3)</f>
        <v>1692460000</v>
      </c>
      <c r="AT64" s="4">
        <f>_xll.BQL($A64,AT$3)</f>
        <v>2696547560.9756098</v>
      </c>
      <c r="AU64" s="4">
        <f>_xll.BQL($A64,AU$3,$C$1,$D$1,$E$1,$F$1,"cols=4;rows=1")</f>
        <v>2909153846.1538463</v>
      </c>
      <c r="AV64" s="4">
        <v>2829461538.4615383</v>
      </c>
      <c r="AW64" s="4">
        <v>2947500000</v>
      </c>
      <c r="AX64" s="4">
        <v>3095375000</v>
      </c>
      <c r="AY64" s="33">
        <f t="shared" ref="AY64" si="79">((AV64/AU64-1)+(AW64/AV64-1)+(AX64/AW64-1))/3</f>
        <v>2.1497879489140465E-2</v>
      </c>
      <c r="AZ64" s="39">
        <f t="shared" ref="AZ64" si="80">IF(AY64&lt;AZ$3,-2,IF(AY64&lt;AZ$2,0,IF(AY64&lt;AZ$1,1,2)))</f>
        <v>0</v>
      </c>
      <c r="BA64" s="11">
        <f t="shared" ref="BA64" si="81">AS64/C64</f>
        <v>6.792118147523879E-2</v>
      </c>
      <c r="BB64" s="11">
        <f t="shared" ref="BB64" si="82">AT64/D64</f>
        <v>0.11244047873303352</v>
      </c>
      <c r="BC64" s="11">
        <f t="shared" ref="BC64" si="83">AU64/E64</f>
        <v>0.12300861928768907</v>
      </c>
      <c r="BD64" s="11">
        <f t="shared" ref="BD64" si="84">AV64/F64</f>
        <v>0.12558679578104534</v>
      </c>
      <c r="BE64" s="11">
        <f t="shared" ref="BE64" si="85">AW64/G64</f>
        <v>0.13660876560498167</v>
      </c>
      <c r="BF64" s="11">
        <f t="shared" ref="BF64" si="86">AX64/H64</f>
        <v>0.13251631577445228</v>
      </c>
      <c r="BG64" s="33">
        <f t="shared" ref="BG64" si="87">SUM(BD64:BF64)/3</f>
        <v>0.13157062572015976</v>
      </c>
      <c r="BH64" s="39">
        <f t="shared" ref="BH64" si="88">IF(BG64&lt;BH$3,-2,IF(BG64&lt;BH$2,0,IF(BG64&lt;BH$1,1,2)))</f>
        <v>0</v>
      </c>
      <c r="BI64">
        <f>_xll.BQL($A64,BI$3)</f>
        <v>5.2243830000000004</v>
      </c>
      <c r="BJ64">
        <f>_xll.BQL($A64,BJ$3,$C$1,$D$1,$E$1,$F$1)</f>
        <v>8.5283279999999984</v>
      </c>
      <c r="BK64">
        <f>_xll.BQL($A64,BK$3,$C$1,$D$1,$E$1,$F$1,"cols=4;rows=1")</f>
        <v>8.3894444444444431</v>
      </c>
      <c r="BL64">
        <v>9.1322222222222251</v>
      </c>
      <c r="BM64">
        <v>10.121333333333332</v>
      </c>
      <c r="BN64">
        <v>11.041</v>
      </c>
      <c r="BP64" t="str">
        <f>_xll.BQL($A64,BP$3)</f>
        <v>#N/A</v>
      </c>
      <c r="BQ64" t="str">
        <f>_xll.BQL($A64,BQ$3,$C$1,$D$1,$E$1,$F$1)</f>
        <v>#N/A</v>
      </c>
      <c r="BR64">
        <f>_xll.BQL($A64,BR$3,$C$1,$D$1,$E$1,$F$1,"cols=4;rows=1")</f>
        <v>60.582492601412305</v>
      </c>
      <c r="BS64">
        <v>8.8537182968015884</v>
      </c>
      <c r="BT64">
        <v>10.831001338362286</v>
      </c>
      <c r="BU64">
        <v>9.0864181267290345</v>
      </c>
      <c r="BV64" s="33">
        <f>SUM(BS64:BU64)/300</f>
        <v>9.5903792539643026E-2</v>
      </c>
      <c r="BW64" s="39">
        <f t="shared" ref="BW64" si="89">IF(BV64&lt;BW$3,-2,IF(BV64&lt;BW$2,0,IF(BV64&lt;BW$1,1,2)))</f>
        <v>0</v>
      </c>
      <c r="BX64" s="4">
        <f>_xll.BQL($A64,BX$3)</f>
        <v>-7723000000</v>
      </c>
      <c r="BY64" s="4">
        <f>_xll.BQL($A64,BY$3,$C$1,$D$1,$E$1,$F$1)</f>
        <v>-6982000000</v>
      </c>
      <c r="BZ64" s="4">
        <f>_xll.BQL($A64,BZ$3,$C$1,$D$1,$E$1,$F$1,"cols=4;rows=1")</f>
        <v>2543961653.0680399</v>
      </c>
      <c r="CA64" s="4">
        <v>3163551106.2783599</v>
      </c>
      <c r="CB64" s="4">
        <v>2847831372.3685799</v>
      </c>
      <c r="CC64" s="4">
        <v>3215822988.13344</v>
      </c>
      <c r="CE64" s="13">
        <f>_xll.BQL($A64,CE$3)</f>
        <v>14.792872442236703</v>
      </c>
      <c r="CF64" s="13">
        <f>_xll.BQL($A64,CF$3)</f>
        <v>23.601254332398085</v>
      </c>
      <c r="CG64" s="13">
        <f>_xll.BQL($A64,CG$3,$C$1,$D$1,$E$1,$F$1,"cols=4;rows=1")</f>
        <v>22.267142857142858</v>
      </c>
      <c r="CH64" s="14">
        <v>22.039999999999996</v>
      </c>
      <c r="CI64" s="14">
        <v>22.483333333333334</v>
      </c>
      <c r="CJ64" s="14">
        <v>22.959999999999997</v>
      </c>
      <c r="CK64" s="33">
        <f>SUM(CH64:CJ64)/300</f>
        <v>0.22494444444444439</v>
      </c>
      <c r="CL64" s="39">
        <f t="shared" ref="CL64" si="90">IF(CK64&lt;CL$3,-2,IF(CK64&lt;CL$2,0,IF(CK64&lt;CL$1,1,2)))</f>
        <v>1</v>
      </c>
      <c r="CM64" s="13">
        <f>_xll.BQL($A64,CM$3)</f>
        <v>2.1355480116391852</v>
      </c>
      <c r="CN64" s="13">
        <f>_xll.BQL($A64,CN$3)</f>
        <v>1.0822008617832284</v>
      </c>
      <c r="CO64" s="13">
        <f>_xll.BQL($A64,CO$3,$C$1,$D$1,$E$1,$F$1,"cols=4;rows=1")</f>
        <v>1.5847732922570108</v>
      </c>
      <c r="CP64" s="13">
        <v>1.3245166931367325</v>
      </c>
      <c r="CQ64" s="13">
        <v>1.6429211526618663</v>
      </c>
      <c r="CR64" s="13">
        <v>1.2610424221241645</v>
      </c>
      <c r="CT64" s="13" t="str">
        <f>_xll.BQL($A64,CT$3)</f>
        <v>IG8</v>
      </c>
      <c r="CU64" s="13" t="str">
        <f>_xll.BQL($A64,CU$3)</f>
        <v>N.A.</v>
      </c>
      <c r="CW64" s="40">
        <f t="shared" ref="CW64" si="91">CL64+BW64+BH64+AZ64+P64</f>
        <v>-1</v>
      </c>
      <c r="CX64" s="43">
        <f t="shared" ref="CX64" si="92">IF(CW64&lt;CX$3,-2,IF(CW64&lt;CX$2,0,IF(CW64&lt;CX$1,1,2)))</f>
        <v>-2</v>
      </c>
    </row>
    <row r="65" spans="1:102" x14ac:dyDescent="0.25">
      <c r="A65" t="str">
        <f>Notations!I66</f>
        <v>EQT US Equity</v>
      </c>
      <c r="C65" s="4">
        <f>_xll.BQL($A65,C$3)</f>
        <v>5647763000</v>
      </c>
      <c r="D65" s="4">
        <f>_xll.BQL($A65,D$3)</f>
        <v>5962738000</v>
      </c>
      <c r="E65" s="4">
        <f>_xll.BQL($A65,E$3,$C$1,$D$1,$E$1,$F$1,"cols=4;rows=1")</f>
        <v>5611500000</v>
      </c>
      <c r="F65" s="4">
        <v>7598000000</v>
      </c>
      <c r="G65" s="4">
        <v>8364047619.0476189</v>
      </c>
      <c r="H65" s="4">
        <v>8462500000</v>
      </c>
      <c r="J65" s="6">
        <f t="shared" si="41"/>
        <v>5.5769868530248123E-2</v>
      </c>
      <c r="K65" s="6">
        <f t="shared" si="42"/>
        <v>-5.890548939094753E-2</v>
      </c>
      <c r="L65" s="6">
        <f t="shared" si="43"/>
        <v>0.35400516795865644</v>
      </c>
      <c r="M65" s="6">
        <f t="shared" si="44"/>
        <v>0.10082227152508794</v>
      </c>
      <c r="N65" s="6">
        <f t="shared" si="45"/>
        <v>1.1770901534344791E-2</v>
      </c>
      <c r="O65" s="33">
        <f>SUM(L65:N65)/3</f>
        <v>0.15553278033936305</v>
      </c>
      <c r="P65" s="39">
        <f t="shared" si="62"/>
        <v>2</v>
      </c>
      <c r="Q65" s="4">
        <f>_xll.BQL($A65,Q$3)</f>
        <v>1503660999.9999998</v>
      </c>
      <c r="R65" s="4">
        <f>_xll.BQL($A65,R$3)</f>
        <v>1401906000</v>
      </c>
      <c r="S65" s="4">
        <f>_xll.BQL($A65,S$3,$C$1,$D$1,$E$1,$F$1,"cols=4;rows=1")</f>
        <v>3128149289.1261439</v>
      </c>
      <c r="T65" s="4">
        <v>5514071505.1268358</v>
      </c>
      <c r="U65" s="4">
        <v>6249954466.5476761</v>
      </c>
      <c r="V65" s="4">
        <v>5898110954.2195997</v>
      </c>
      <c r="X65" s="7">
        <f>_xll.BQL($A65,X$3)</f>
        <v>26.624010249721877</v>
      </c>
      <c r="Y65" s="7">
        <f>_xll.BQL($A65,Y$3)</f>
        <v>23.511111841573452</v>
      </c>
      <c r="Z65" s="7">
        <f>_xll.BQL($A65,Z$3,$C$1,$D$1,$E$1,$F$1,"cols=4;rows=1")</f>
        <v>55.745331713911497</v>
      </c>
      <c r="AA65">
        <v>72.572670507065496</v>
      </c>
      <c r="AB65">
        <v>74.724042129010897</v>
      </c>
      <c r="AC65">
        <v>69.697027524012995</v>
      </c>
      <c r="AD65" s="35">
        <f>SUM(AA65:AC65)/3</f>
        <v>72.331246720029796</v>
      </c>
      <c r="AE65" s="4">
        <f>_xll.BQL($A65,AE$3)</f>
        <v>3025471000</v>
      </c>
      <c r="AF65" s="4">
        <f>_xll.BQL($A65,AF$3)</f>
        <v>3106082000</v>
      </c>
      <c r="AG65" s="4">
        <f>_xll.BQL($A65,AG$3,$C$1,$D$1,$E$1,$F$1,"cols=4;rows=1")</f>
        <v>3452320000</v>
      </c>
      <c r="AH65" s="4">
        <v>5229240000</v>
      </c>
      <c r="AI65" s="4">
        <v>5973363636.3636398</v>
      </c>
      <c r="AJ65" s="4">
        <v>6114916666.6666698</v>
      </c>
      <c r="AL65" s="7">
        <f>_xll.BQL($A65,AL$3)</f>
        <v>53.569368969625671</v>
      </c>
      <c r="AM65" s="7">
        <f>_xll.BQL($A65,AM$3)</f>
        <v>52.091539155334345</v>
      </c>
      <c r="AN65" s="7">
        <f>_xll.BQL($A65,AN$3,$C$1,$D$1,$E$1,$F$1,"cols=4;rows=1")</f>
        <v>61.522231132495769</v>
      </c>
      <c r="AO65" s="7">
        <v>68.823901026585943</v>
      </c>
      <c r="AP65" s="7">
        <v>71.417140461519793</v>
      </c>
      <c r="AQ65" s="7">
        <v>72.25898572131959</v>
      </c>
      <c r="AR65" s="35">
        <f>SUM(AO65:AQ65)/3</f>
        <v>70.833342403141771</v>
      </c>
      <c r="AS65" s="4">
        <f>_xll.BQL($A65,AS$3)</f>
        <v>935225513.85578001</v>
      </c>
      <c r="AT65" s="4">
        <f>_xll.BQL($A65,AT$3)</f>
        <v>529773311.05682099</v>
      </c>
      <c r="AU65" s="4">
        <f>_xll.BQL($A65,AU$3,$C$1,$D$1,$E$1,$F$1,"cols=4;rows=1")</f>
        <v>111218750</v>
      </c>
      <c r="AV65" s="4">
        <v>1866894736.8421052</v>
      </c>
      <c r="AW65" s="4">
        <v>2472111111.1111112</v>
      </c>
      <c r="AX65" s="4">
        <v>2654666666.6666665</v>
      </c>
      <c r="AY65" s="33">
        <f t="shared" si="63"/>
        <v>5.3946069534930885</v>
      </c>
      <c r="AZ65" s="39">
        <f t="shared" si="64"/>
        <v>2</v>
      </c>
      <c r="BA65" s="11">
        <f t="shared" si="46"/>
        <v>0.16559220240930436</v>
      </c>
      <c r="BB65" s="11">
        <f t="shared" si="47"/>
        <v>8.8847323336497599E-2</v>
      </c>
      <c r="BC65" s="11">
        <f t="shared" si="48"/>
        <v>1.9819789717544327E-2</v>
      </c>
      <c r="BD65" s="11">
        <f t="shared" si="49"/>
        <v>0.24570870450672613</v>
      </c>
      <c r="BE65" s="11">
        <f t="shared" si="50"/>
        <v>0.29556396899048271</v>
      </c>
      <c r="BF65" s="11">
        <f t="shared" si="51"/>
        <v>0.31369768586903002</v>
      </c>
      <c r="BG65" s="33">
        <f t="shared" si="65"/>
        <v>0.28499011978874628</v>
      </c>
      <c r="BH65" s="39">
        <f t="shared" si="66"/>
        <v>2</v>
      </c>
      <c r="BI65">
        <f>_xll.BQL($A65,BI$3)</f>
        <v>2.2839879999999999</v>
      </c>
      <c r="BJ65">
        <f>_xll.BQL($A65,BJ$3,$C$1,$D$1,$E$1,$F$1)</f>
        <v>1.1736949999999999</v>
      </c>
      <c r="BK65">
        <f>_xll.BQL($A65,BK$3,$C$1,$D$1,$E$1,$F$1,"cols=4;rows=1")</f>
        <v>1.3392592592592594</v>
      </c>
      <c r="BL65">
        <v>3.1333333333333324</v>
      </c>
      <c r="BM65">
        <v>4.1007999999999996</v>
      </c>
      <c r="BN65">
        <v>4.4292307692307693</v>
      </c>
      <c r="BP65">
        <f>_xll.BQL($A65,BP$3)</f>
        <v>-26.471353294770303</v>
      </c>
      <c r="BQ65">
        <f>_xll.BQL($A65,BQ$3,$C$1,$D$1,$E$1,$F$1)</f>
        <v>-45.020046665470595</v>
      </c>
      <c r="BR65">
        <f>_xll.BQL($A65,BR$3,$C$1,$D$1,$E$1,$F$1,"cols=4;rows=1")</f>
        <v>-41.363121905226322</v>
      </c>
      <c r="BS65">
        <v>133.96017699115035</v>
      </c>
      <c r="BT65">
        <v>30.876595744680873</v>
      </c>
      <c r="BU65">
        <v>8.0089438458537323</v>
      </c>
      <c r="BV65" s="33">
        <f>SUM(BS65:BU65)/300</f>
        <v>0.57615238860561657</v>
      </c>
      <c r="BW65" s="39">
        <f t="shared" si="67"/>
        <v>2</v>
      </c>
      <c r="BX65" s="4">
        <f>_xll.BQL($A65,BX$3)</f>
        <v>1159812999.9999998</v>
      </c>
      <c r="BY65" s="4">
        <f>_xll.BQL($A65,BY$3,$C$1,$D$1,$E$1,$F$1)</f>
        <v>409439000.00000012</v>
      </c>
      <c r="BZ65" s="4">
        <f>_xll.BQL($A65,BZ$3,$C$1,$D$1,$E$1,$F$1,"cols=4;rows=1")</f>
        <v>514020318.63533503</v>
      </c>
      <c r="CA65" s="4">
        <v>1875744966.1287601</v>
      </c>
      <c r="CB65" s="4">
        <v>2630790040.31002</v>
      </c>
      <c r="CC65" s="4">
        <v>2909832354.19625</v>
      </c>
      <c r="CE65" s="13">
        <f>_xll.BQL($A65,CE$3)</f>
        <v>13.375886862680847</v>
      </c>
      <c r="CF65" s="13">
        <f>_xll.BQL($A65,CF$3)</f>
        <v>1.8197600880771363</v>
      </c>
      <c r="CG65" s="13">
        <f>_xll.BQL($A65,CG$3,$C$1,$D$1,$E$1,$F$1,"cols=4;rows=1")</f>
        <v>3.6612499999999999</v>
      </c>
      <c r="CH65" s="14">
        <v>8.0428571428571427</v>
      </c>
      <c r="CI65" s="14">
        <v>9.0916666666666668</v>
      </c>
      <c r="CJ65" s="14">
        <v>8</v>
      </c>
      <c r="CK65" s="33">
        <f>SUM(CH65:CJ65)/300</f>
        <v>8.3781746031746027E-2</v>
      </c>
      <c r="CL65" s="39">
        <f t="shared" si="68"/>
        <v>0</v>
      </c>
      <c r="CM65" s="13">
        <f>_xll.BQL($A65,CM$3)</f>
        <v>1.4163713815613532</v>
      </c>
      <c r="CN65" s="13">
        <f>_xll.BQL($A65,CN$3)</f>
        <v>4.271719829274522</v>
      </c>
      <c r="CO65" s="13">
        <f>_xll.BQL($A65,CO$3,$C$1,$D$1,$E$1,$F$1,"cols=4;rows=1")</f>
        <v>3.0698915646214946</v>
      </c>
      <c r="CP65" s="13">
        <v>1.5183997626550032</v>
      </c>
      <c r="CQ65" s="13">
        <v>1.0584358305442281</v>
      </c>
      <c r="CR65" s="13">
        <v>0.5958990597240893</v>
      </c>
      <c r="CT65" s="13" t="str">
        <f>_xll.BQL($A65,CT$3)</f>
        <v>IG6</v>
      </c>
      <c r="CU65" s="13" t="str">
        <f>_xll.BQL($A65,CU$3)</f>
        <v>BBB-</v>
      </c>
      <c r="CW65" s="40">
        <f t="shared" si="69"/>
        <v>8</v>
      </c>
      <c r="CX65" s="43">
        <f t="shared" si="70"/>
        <v>2</v>
      </c>
    </row>
    <row r="66" spans="1:102" x14ac:dyDescent="0.25">
      <c r="C66" s="4"/>
      <c r="D66" s="4"/>
      <c r="E66" s="4"/>
      <c r="J66" s="6"/>
      <c r="K66" s="6"/>
      <c r="L66" s="6"/>
      <c r="M66" s="6"/>
      <c r="N66" s="6"/>
      <c r="P66" s="39"/>
      <c r="Q66" s="4"/>
      <c r="R66" s="4"/>
      <c r="X66" s="7"/>
      <c r="Y66" s="7"/>
      <c r="Z66" s="7"/>
      <c r="AR66" s="35"/>
      <c r="AY66" s="33"/>
      <c r="AZ66" s="39">
        <f t="shared" si="64"/>
        <v>0</v>
      </c>
      <c r="BA66" s="11"/>
      <c r="BB66" s="11"/>
      <c r="BC66" s="11"/>
      <c r="BD66" s="11"/>
      <c r="BE66" s="11"/>
      <c r="BF66" s="11"/>
      <c r="BH66" s="39">
        <f t="shared" si="66"/>
        <v>0</v>
      </c>
      <c r="BW66" s="39">
        <f t="shared" si="67"/>
        <v>0</v>
      </c>
      <c r="CE66" s="13"/>
      <c r="CF66" s="13"/>
      <c r="CG66" s="13"/>
      <c r="CH66" s="14"/>
      <c r="CI66" s="14"/>
      <c r="CJ66" s="14"/>
      <c r="CL66" s="39">
        <f t="shared" si="68"/>
        <v>0</v>
      </c>
      <c r="CM66" s="13"/>
      <c r="CN66" s="13"/>
      <c r="CO66" s="13"/>
      <c r="CP66" s="13"/>
      <c r="CQ66" s="13"/>
      <c r="CR66" s="13"/>
      <c r="CT66" s="13"/>
      <c r="CU66" s="13"/>
      <c r="CW66" s="40"/>
      <c r="CX66" s="43"/>
    </row>
    <row r="67" spans="1:102" x14ac:dyDescent="0.25">
      <c r="A67" t="str">
        <f>Notations!I68</f>
        <v>ETR US Equity</v>
      </c>
      <c r="C67" s="4">
        <f>_xll.BQL($A67,C$3)</f>
        <v>12147412000</v>
      </c>
      <c r="D67" s="4">
        <f>_xll.BQL($A67,D$3)</f>
        <v>11862153000</v>
      </c>
      <c r="E67" s="4">
        <f>_xll.BQL($A67,E$3,$C$1,$D$1,$E$1,$F$1,"cols=4;rows=1")</f>
        <v>12657500000</v>
      </c>
      <c r="F67" s="4">
        <v>13360642857.142857</v>
      </c>
      <c r="G67" s="4">
        <v>14136307692.307692</v>
      </c>
      <c r="H67" s="4">
        <v>14835555555.555555</v>
      </c>
      <c r="J67" s="6">
        <f t="shared" si="41"/>
        <v>-2.3483108994738933E-2</v>
      </c>
      <c r="K67" s="6">
        <f t="shared" si="42"/>
        <v>6.7049126747901422E-2</v>
      </c>
      <c r="L67" s="6">
        <f t="shared" si="43"/>
        <v>5.5551479924381253E-2</v>
      </c>
      <c r="M67" s="6">
        <f t="shared" si="44"/>
        <v>5.8055951607908662E-2</v>
      </c>
      <c r="N67" s="6">
        <f t="shared" si="45"/>
        <v>4.9464674826536381E-2</v>
      </c>
      <c r="O67" s="33">
        <f>SUM(L67:N67)/3</f>
        <v>5.435736878627543E-2</v>
      </c>
      <c r="P67" s="39">
        <f t="shared" si="62"/>
        <v>0</v>
      </c>
      <c r="Q67" s="4">
        <f>_xll.BQL($A67,Q$3)</f>
        <v>8377796000</v>
      </c>
      <c r="R67" s="4">
        <f>_xll.BQL($A67,R$3)</f>
        <v>8607260000</v>
      </c>
      <c r="S67" s="4">
        <f>_xll.BQL($A67,S$3,$C$1,$D$1,$E$1,$F$1,"cols=4;rows=1")</f>
        <v>8993918257.2940979</v>
      </c>
      <c r="T67" s="4">
        <v>9502103644.1970539</v>
      </c>
      <c r="U67" s="4">
        <v>10185974088.437391</v>
      </c>
      <c r="V67" s="4">
        <v>10856149511.207609</v>
      </c>
      <c r="X67" s="7">
        <f>_xll.BQL($A67,X$3)</f>
        <v>68.967743911213347</v>
      </c>
      <c r="Y67" s="7">
        <f>_xll.BQL($A67,Y$3)</f>
        <v>72.560689446511105</v>
      </c>
      <c r="Z67" s="7">
        <f>_xll.BQL($A67,Z$3,$C$1,$D$1,$E$1,$F$1,"cols=4;rows=1")</f>
        <v>69.234543423190004</v>
      </c>
      <c r="AA67">
        <v>70.029172910030397</v>
      </c>
      <c r="AB67">
        <v>70.704444550153696</v>
      </c>
      <c r="AC67">
        <v>71.913357764568502</v>
      </c>
      <c r="AD67" s="36">
        <f>SUM(Z67:AB67)/3</f>
        <v>69.989386961124694</v>
      </c>
      <c r="AE67" s="4">
        <f>_xll.BQL($A67,AE$3)</f>
        <v>5008800000</v>
      </c>
      <c r="AF67" s="4">
        <f>_xll.BQL($A67,AF$3)</f>
        <v>5620903000</v>
      </c>
      <c r="AG67" s="4">
        <f>_xll.BQL($A67,AG$3,$C$1,$D$1,$E$1,$F$1,"cols=4;rows=1")</f>
        <v>5006437500</v>
      </c>
      <c r="AH67" s="4">
        <v>5527500000</v>
      </c>
      <c r="AI67" s="4">
        <v>6347642857.1428604</v>
      </c>
      <c r="AJ67" s="4">
        <v>6772909090.90909</v>
      </c>
      <c r="AL67" s="7">
        <f>_xll.BQL($A67,AL$3)</f>
        <v>41.23347425772667</v>
      </c>
      <c r="AM67" s="7">
        <f>_xll.BQL($A67,AM$3)</f>
        <v>47.385183785776498</v>
      </c>
      <c r="AN67" s="7">
        <f>_xll.BQL($A67,AN$3,$C$1,$D$1,$E$1,$F$1,"cols=4;rows=1")</f>
        <v>39.553130555006916</v>
      </c>
      <c r="AO67" s="7">
        <v>41.371512277531558</v>
      </c>
      <c r="AP67" s="7">
        <v>44.903117527619649</v>
      </c>
      <c r="AQ67" s="7">
        <v>45.653221853042105</v>
      </c>
      <c r="AR67" s="35">
        <f>SUM(AO67:AQ67)/3</f>
        <v>43.975950552731099</v>
      </c>
      <c r="AS67" s="4">
        <f>_xll.BQL($A67,AS$3)</f>
        <v>2433653800.36199</v>
      </c>
      <c r="AT67" s="4">
        <f>_xll.BQL($A67,AT$3)</f>
        <v>2540289250</v>
      </c>
      <c r="AU67" s="4">
        <f>_xll.BQL($A67,AU$3,$C$1,$D$1,$E$1,$F$1,"cols=4;rows=1")</f>
        <v>1580090909.090909</v>
      </c>
      <c r="AV67" s="4">
        <v>1750692307.6923077</v>
      </c>
      <c r="AW67" s="4">
        <v>1982916666.6666667</v>
      </c>
      <c r="AX67" s="4">
        <v>2210700000</v>
      </c>
      <c r="AY67" s="33">
        <f t="shared" si="63"/>
        <v>0.11849646227072867</v>
      </c>
      <c r="AZ67" s="39">
        <f t="shared" si="64"/>
        <v>1</v>
      </c>
      <c r="BA67" s="11">
        <f t="shared" si="46"/>
        <v>0.20034339827792044</v>
      </c>
      <c r="BB67" s="11">
        <f t="shared" si="47"/>
        <v>0.2141507743155901</v>
      </c>
      <c r="BC67" s="11">
        <f t="shared" si="48"/>
        <v>0.12483435979386996</v>
      </c>
      <c r="BD67" s="11">
        <f t="shared" si="49"/>
        <v>0.13103353831184508</v>
      </c>
      <c r="BE67" s="11">
        <f t="shared" si="50"/>
        <v>0.14027118748594275</v>
      </c>
      <c r="BF67" s="11">
        <f t="shared" si="51"/>
        <v>0.1490136309167166</v>
      </c>
      <c r="BG67" s="33">
        <f t="shared" si="65"/>
        <v>0.14010611890483482</v>
      </c>
      <c r="BH67" s="39">
        <f t="shared" si="66"/>
        <v>0</v>
      </c>
      <c r="BI67">
        <f>_xll.BQL($A67,BI$3)</f>
        <v>5.7179655</v>
      </c>
      <c r="BJ67">
        <f>_xll.BQL($A67,BJ$3,$C$1,$D$1,$E$1,$F$1)</f>
        <v>5.9215374999999995</v>
      </c>
      <c r="BK67">
        <f>_xll.BQL($A67,BK$3,$C$1,$D$1,$E$1,$F$1,"cols=4;rows=1")</f>
        <v>3.6352941176470592</v>
      </c>
      <c r="BL67">
        <v>3.8870588235294115</v>
      </c>
      <c r="BM67">
        <v>4.3366666666666669</v>
      </c>
      <c r="BN67">
        <v>4.74</v>
      </c>
      <c r="BP67">
        <f>_xll.BQL($A67,BP$3)</f>
        <v>260.58634417600348</v>
      </c>
      <c r="BQ67">
        <f>_xll.BQL($A67,BQ$3,$C$1,$D$1,$E$1,$F$1)</f>
        <v>63.607015205561495</v>
      </c>
      <c r="BR67">
        <f>_xll.BQL($A67,BR$3,$C$1,$D$1,$E$1,$F$1,"cols=4;rows=1")</f>
        <v>-36.423293955742487</v>
      </c>
      <c r="BS67">
        <v>6.9255663430420507</v>
      </c>
      <c r="BT67">
        <v>11.566787732041982</v>
      </c>
      <c r="BU67">
        <v>9.3005380476556478</v>
      </c>
      <c r="BV67" s="33">
        <f>SUM(BS67:BU67)/300</f>
        <v>9.2642973742465606E-2</v>
      </c>
      <c r="BW67" s="39">
        <f t="shared" si="67"/>
        <v>0</v>
      </c>
      <c r="BX67" s="4">
        <f>_xll.BQL($A67,BX$3)</f>
        <v>-554799000</v>
      </c>
      <c r="BY67" s="4">
        <f>_xll.BQL($A67,BY$3,$C$1,$D$1,$E$1,$F$1)</f>
        <v>-1081372999.9999998</v>
      </c>
      <c r="BZ67" s="4">
        <f>_xll.BQL($A67,BZ$3,$C$1,$D$1,$E$1,$F$1,"cols=4;rows=1")</f>
        <v>-718263019.91930306</v>
      </c>
      <c r="CA67" s="4">
        <v>-3474294057.2063198</v>
      </c>
      <c r="CB67" s="4">
        <v>-3916443290.5570598</v>
      </c>
      <c r="CC67" s="4">
        <v>-3637896611.1810799</v>
      </c>
      <c r="CE67" s="13">
        <f>_xll.BQL($A67,CE$3)</f>
        <v>17.082765003897116</v>
      </c>
      <c r="CF67" s="13">
        <f>_xll.BQL($A67,CF$3)</f>
        <v>12.23177162480143</v>
      </c>
      <c r="CG67" s="13">
        <f>_xll.BQL($A67,CG$3,$C$1,$D$1,$E$1,$F$1,"cols=4;rows=1")</f>
        <v>10.404</v>
      </c>
      <c r="CH67" s="14">
        <v>10.527777777777779</v>
      </c>
      <c r="CI67" s="14">
        <v>10.912222222222221</v>
      </c>
      <c r="CJ67" s="14">
        <v>10.556000000000001</v>
      </c>
      <c r="CK67" s="33">
        <f>SUM(CH67:CJ67)/300</f>
        <v>0.10665333333333332</v>
      </c>
      <c r="CL67" s="39">
        <f t="shared" si="68"/>
        <v>0</v>
      </c>
      <c r="CM67" s="13">
        <f>_xll.BQL($A67,CM$3)</f>
        <v>5.3382931860081655</v>
      </c>
      <c r="CN67" s="13">
        <f>_xll.BQL($A67,CN$3)</f>
        <v>5.952465984413279</v>
      </c>
      <c r="CO67" s="13">
        <f>_xll.BQL($A67,CO$3,$C$1,$D$1,$E$1,$F$1,"cols=4;rows=1")</f>
        <v>5.639938579079435</v>
      </c>
      <c r="CP67" s="13">
        <v>5.7019629127091811</v>
      </c>
      <c r="CQ67" s="13">
        <v>5.5714024123894976</v>
      </c>
      <c r="CR67" s="13">
        <v>5.7410091899098861</v>
      </c>
      <c r="CT67" s="13" t="str">
        <f>_xll.BQL($A67,CT$3)</f>
        <v>IG1</v>
      </c>
      <c r="CU67" s="13" t="str">
        <f>_xll.BQL($A67,CU$3)</f>
        <v>BBB+</v>
      </c>
      <c r="CW67" s="40">
        <f t="shared" si="69"/>
        <v>1</v>
      </c>
      <c r="CX67" s="43">
        <f t="shared" si="70"/>
        <v>0</v>
      </c>
    </row>
    <row r="68" spans="1:102" x14ac:dyDescent="0.25">
      <c r="A68" t="str">
        <f>Notations!I69</f>
        <v>AES US Equity</v>
      </c>
      <c r="C68" s="4">
        <f>_xll.BQL($A68,C$3)</f>
        <v>12668000000</v>
      </c>
      <c r="D68" s="4">
        <f>_xll.BQL($A68,D$3)</f>
        <v>12284000000</v>
      </c>
      <c r="E68" s="4">
        <f>_xll.BQL($A68,E$3,$C$1,$D$1,$E$1,$F$1,"cols=4;rows=1")</f>
        <v>12614166666.666666</v>
      </c>
      <c r="F68" s="4">
        <v>13089333333.333334</v>
      </c>
      <c r="G68" s="4">
        <v>13318181818.181818</v>
      </c>
      <c r="H68" s="4">
        <v>14429857142.857143</v>
      </c>
      <c r="J68" s="6">
        <f t="shared" si="41"/>
        <v>-3.0312598673823854E-2</v>
      </c>
      <c r="K68" s="6">
        <f t="shared" si="42"/>
        <v>2.6877781395853617E-2</v>
      </c>
      <c r="L68" s="6">
        <f t="shared" si="43"/>
        <v>3.7669287177115818E-2</v>
      </c>
      <c r="M68" s="6">
        <f t="shared" si="44"/>
        <v>1.7483585987202011E-2</v>
      </c>
      <c r="N68" s="6">
        <f t="shared" si="45"/>
        <v>8.3470502194051832E-2</v>
      </c>
      <c r="O68" s="33">
        <f>SUM(L68:N68)/3</f>
        <v>4.620779178612322E-2</v>
      </c>
      <c r="P68" s="39">
        <f t="shared" si="62"/>
        <v>0</v>
      </c>
      <c r="Q68" s="4">
        <f>_xll.BQL($A68,Q$3)</f>
        <v>2503999999.9999995</v>
      </c>
      <c r="R68" s="4">
        <f>_xll.BQL($A68,R$3)</f>
        <v>2388000000.0000005</v>
      </c>
      <c r="S68" s="4">
        <f>_xll.BQL($A68,S$3,$C$1,$D$1,$E$1,$F$1,"cols=4;rows=1")</f>
        <v>3935620000.0000105</v>
      </c>
      <c r="T68" s="4">
        <v>4960857333.3333206</v>
      </c>
      <c r="U68" s="4">
        <v>5194090909.0909023</v>
      </c>
      <c r="V68" s="4" t="e">
        <v>#N/A</v>
      </c>
      <c r="X68" s="7">
        <f>_xll.BQL($A68,X$3)</f>
        <v>19.766340385222605</v>
      </c>
      <c r="Y68" s="7">
        <f>_xll.BQL($A68,Y$3)</f>
        <v>19.439921849560406</v>
      </c>
      <c r="Z68" s="7">
        <f>_xll.BQL($A68,Z$3,$C$1,$D$1,$E$1,$F$1,"cols=4;rows=1")</f>
        <v>31.2</v>
      </c>
      <c r="AA68">
        <v>37.9</v>
      </c>
      <c r="AB68">
        <v>39</v>
      </c>
      <c r="AC68" t="e">
        <v>#N/A</v>
      </c>
      <c r="AD68" s="36">
        <f>SUM(Z68:AB68)/3</f>
        <v>36.033333333333331</v>
      </c>
      <c r="AE68" s="4">
        <f>_xll.BQL($A68,AE$3)</f>
        <v>3446000000</v>
      </c>
      <c r="AF68" s="4">
        <f>_xll.BQL($A68,AF$3)</f>
        <v>3344000000</v>
      </c>
      <c r="AG68" s="4">
        <f>_xll.BQL($A68,AG$3,$C$1,$D$1,$E$1,$F$1,"cols=4;rows=1")</f>
        <v>2662833333.3333302</v>
      </c>
      <c r="AH68" s="4">
        <v>2804333333.3333302</v>
      </c>
      <c r="AI68" s="4">
        <v>2970833333.3333302</v>
      </c>
      <c r="AJ68" s="4">
        <v>3745166666.6666698</v>
      </c>
      <c r="AL68" s="7">
        <f>_xll.BQL($A68,AL$3)</f>
        <v>27.20239974739501</v>
      </c>
      <c r="AM68" s="7">
        <f>_xll.BQL($A68,AM$3)</f>
        <v>27.222403126017586</v>
      </c>
      <c r="AN68" s="7">
        <f>_xll.BQL($A68,AN$3,$C$1,$D$1,$E$1,$F$1,"cols=4;rows=1")</f>
        <v>21.109863248992511</v>
      </c>
      <c r="AO68" s="7">
        <v>21.424569624121396</v>
      </c>
      <c r="AP68" s="7">
        <v>22.306598407280976</v>
      </c>
      <c r="AQ68" s="7">
        <v>25.954287901738152</v>
      </c>
      <c r="AR68" s="35">
        <f>SUM(AO68:AQ68)/3</f>
        <v>23.228485311046843</v>
      </c>
      <c r="AS68" s="4">
        <f>_xll.BQL($A68,AS$3)</f>
        <v>948640000</v>
      </c>
      <c r="AT68" s="4">
        <f>_xll.BQL($A68,AT$3)</f>
        <v>1628310000</v>
      </c>
      <c r="AU68" s="4">
        <f>_xll.BQL($A68,AU$3,$C$1,$D$1,$E$1,$F$1,"cols=4;rows=1")</f>
        <v>1212625000</v>
      </c>
      <c r="AV68" s="4">
        <v>1439375000</v>
      </c>
      <c r="AW68" s="4">
        <v>1705571428.5714285</v>
      </c>
      <c r="AX68" s="4">
        <v>1831714285.7142856</v>
      </c>
      <c r="AY68" s="33">
        <f t="shared" si="63"/>
        <v>0.14862974149916494</v>
      </c>
      <c r="AZ68" s="39">
        <f t="shared" si="64"/>
        <v>1</v>
      </c>
      <c r="BA68" s="11">
        <f t="shared" si="46"/>
        <v>7.4884748973792228E-2</v>
      </c>
      <c r="BB68" s="11">
        <f t="shared" si="47"/>
        <v>0.13255535656138065</v>
      </c>
      <c r="BC68" s="11">
        <f t="shared" si="48"/>
        <v>9.6131994450683766E-2</v>
      </c>
      <c r="BD68" s="11">
        <f t="shared" si="49"/>
        <v>0.10996549353162881</v>
      </c>
      <c r="BE68" s="11">
        <f t="shared" si="50"/>
        <v>0.12806338371526085</v>
      </c>
      <c r="BF68" s="11">
        <f t="shared" si="51"/>
        <v>0.12693918363710163</v>
      </c>
      <c r="BG68" s="33">
        <f t="shared" si="65"/>
        <v>0.12165602029466376</v>
      </c>
      <c r="BH68" s="39">
        <f t="shared" si="66"/>
        <v>0</v>
      </c>
      <c r="BI68">
        <f>_xll.BQL($A68,BI$3)</f>
        <v>1.33236</v>
      </c>
      <c r="BJ68">
        <f>_xll.BQL($A68,BJ$3,$C$1,$D$1,$E$1,$F$1)</f>
        <v>2.3233999999999999</v>
      </c>
      <c r="BK68">
        <f>_xll.BQL($A68,BK$3,$C$1,$D$1,$E$1,$F$1,"cols=4;rows=1")</f>
        <v>1.9076923076923078</v>
      </c>
      <c r="BL68">
        <v>1.9828571428571433</v>
      </c>
      <c r="BM68">
        <v>2.063333333333333</v>
      </c>
      <c r="BN68">
        <v>2.0828571428571432</v>
      </c>
      <c r="BP68">
        <f>_xll.BQL($A68,BP$3)</f>
        <v>-53.765385252019883</v>
      </c>
      <c r="BQ68">
        <f>_xll.BQL($A68,BQ$3,$C$1,$D$1,$E$1,$F$1)</f>
        <v>12.34835824590721</v>
      </c>
      <c r="BR68">
        <f>_xll.BQL($A68,BR$3,$C$1,$D$1,$E$1,$F$1,"cols=4;rows=1")</f>
        <v>43.181445532161568</v>
      </c>
      <c r="BS68">
        <v>3.9400921658986361</v>
      </c>
      <c r="BT68">
        <v>4.0585975024014962</v>
      </c>
      <c r="BU68">
        <v>0.94622663281794028</v>
      </c>
      <c r="BV68" s="33">
        <f>SUM(BS68:BU68)/300</f>
        <v>2.9816387670393574E-2</v>
      </c>
      <c r="BW68" s="39">
        <f t="shared" si="67"/>
        <v>0</v>
      </c>
      <c r="BX68" s="4">
        <f>_xll.BQL($A68,BX$3)</f>
        <v>-4690000000</v>
      </c>
      <c r="BY68" s="4">
        <f>_xll.BQL($A68,BY$3,$C$1,$D$1,$E$1,$F$1)</f>
        <v>-5705000000</v>
      </c>
      <c r="BZ68" s="4">
        <f>_xll.BQL($A68,BZ$3,$C$1,$D$1,$E$1,$F$1,"cols=4;rows=1")</f>
        <v>1000236169.86151</v>
      </c>
      <c r="CA68" s="4">
        <v>1113158958.77987</v>
      </c>
      <c r="CB68" s="4">
        <v>1203552175.4994099</v>
      </c>
      <c r="CC68" s="4">
        <v>1328208995.4014699</v>
      </c>
      <c r="CE68" s="13">
        <f>_xll.BQL($A68,CE$3)</f>
        <v>15.327793167128348</v>
      </c>
      <c r="CF68" s="13">
        <f>_xll.BQL($A68,CF$3)</f>
        <v>39.418849168419037</v>
      </c>
      <c r="CG68" s="13">
        <f>_xll.BQL($A68,CG$3,$C$1,$D$1,$E$1,$F$1,"cols=4;rows=1")</f>
        <v>19.3</v>
      </c>
      <c r="CH68" s="14">
        <v>18.2</v>
      </c>
      <c r="CI68" s="14">
        <v>17</v>
      </c>
      <c r="CJ68" s="14">
        <v>16.100000000000001</v>
      </c>
      <c r="CK68" s="33">
        <f>SUM(CH68:CJ68)/300</f>
        <v>0.17100000000000001</v>
      </c>
      <c r="CL68" s="39">
        <f t="shared" si="68"/>
        <v>1</v>
      </c>
      <c r="CM68" s="13">
        <f>_xll.BQL($A68,CM$3)</f>
        <v>7.4727219965177021</v>
      </c>
      <c r="CN68" s="13">
        <f>_xll.BQL($A68,CN$3)</f>
        <v>7.7039473684210522</v>
      </c>
      <c r="CO68" s="13">
        <f>_xll.BQL($A68,CO$3,$C$1,$D$1,$E$1,$F$1,"cols=4;rows=1")</f>
        <v>10.175627464480202</v>
      </c>
      <c r="CP68" s="13">
        <v>10.361018661595162</v>
      </c>
      <c r="CQ68" s="13">
        <v>10.375119214586267</v>
      </c>
      <c r="CR68" s="13">
        <v>9.6572471185082911</v>
      </c>
      <c r="CT68" s="13" t="str">
        <f>_xll.BQL($A68,CT$3)</f>
        <v>HY3</v>
      </c>
      <c r="CU68" s="13" t="str">
        <f>_xll.BQL($A68,CU$3)</f>
        <v>BBB-</v>
      </c>
      <c r="CW68" s="40">
        <f t="shared" si="69"/>
        <v>2</v>
      </c>
      <c r="CX68" s="43">
        <f t="shared" si="70"/>
        <v>0</v>
      </c>
    </row>
    <row r="69" spans="1:102" x14ac:dyDescent="0.25">
      <c r="A69" t="str">
        <f>Notations!I70</f>
        <v>CNP US Equity</v>
      </c>
      <c r="C69" s="4">
        <f>_xll.BQL($A69,C$3)</f>
        <v>8696000000</v>
      </c>
      <c r="D69" s="4">
        <f>_xll.BQL($A69,D$3)</f>
        <v>8563000000</v>
      </c>
      <c r="E69" s="4">
        <f>_xll.BQL($A69,E$3,$C$1,$D$1,$E$1,$F$1,"cols=4;rows=1")</f>
        <v>9170875000</v>
      </c>
      <c r="F69" s="4">
        <v>9464187500</v>
      </c>
      <c r="G69" s="4">
        <v>9766214285.7142849</v>
      </c>
      <c r="H69" s="4">
        <v>10122272727.272728</v>
      </c>
      <c r="J69" s="6">
        <f t="shared" si="41"/>
        <v>-1.5294388224471045E-2</v>
      </c>
      <c r="K69" s="6">
        <f t="shared" si="42"/>
        <v>7.0988555412822674E-2</v>
      </c>
      <c r="L69" s="6">
        <f t="shared" si="43"/>
        <v>3.1983044147913864E-2</v>
      </c>
      <c r="M69" s="6">
        <f t="shared" si="44"/>
        <v>3.1912595319385284E-2</v>
      </c>
      <c r="N69" s="6">
        <f t="shared" si="45"/>
        <v>3.6458184424570161E-2</v>
      </c>
      <c r="O69" s="33">
        <f>SUM(L69:N69)/3</f>
        <v>3.3451274630623105E-2</v>
      </c>
      <c r="P69" s="39">
        <f t="shared" si="62"/>
        <v>0</v>
      </c>
      <c r="Q69" s="4">
        <f>_xll.BQL($A69,Q$3)</f>
        <v>6536000000</v>
      </c>
      <c r="R69" s="4">
        <f>_xll.BQL($A69,R$3)</f>
        <v>6832000000</v>
      </c>
      <c r="S69" s="4">
        <f>_xll.BQL($A69,S$3,$C$1,$D$1,$E$1,$F$1,"cols=4;rows=1")</f>
        <v>6879078458.6715689</v>
      </c>
      <c r="T69" s="4">
        <v>7114125777.9009151</v>
      </c>
      <c r="U69" s="4">
        <v>7445222803.6563177</v>
      </c>
      <c r="V69" s="4">
        <v>7841372080.456789</v>
      </c>
      <c r="X69" s="7">
        <f>_xll.BQL($A69,X$3)</f>
        <v>75.160993560257594</v>
      </c>
      <c r="Y69" s="7">
        <f>_xll.BQL($A69,Y$3)</f>
        <v>79.785122036669392</v>
      </c>
      <c r="Z69" s="7">
        <f>_xll.BQL($A69,Z$3,$C$1,$D$1,$E$1,$F$1,"cols=4;rows=1")</f>
        <v>77.077162661524696</v>
      </c>
      <c r="AA69">
        <v>77.792072686084495</v>
      </c>
      <c r="AB69">
        <v>78.638320508272798</v>
      </c>
      <c r="AC69">
        <v>79.215403998440706</v>
      </c>
      <c r="AD69" s="35">
        <f>SUM(AA69:AC69)/3</f>
        <v>78.548599064266</v>
      </c>
      <c r="AE69" s="4">
        <f>_xll.BQL($A69,AE$3)</f>
        <v>3279658227.8481002</v>
      </c>
      <c r="AF69" s="4">
        <f>_xll.BQL($A69,AF$3)</f>
        <v>3393721518.9873409</v>
      </c>
      <c r="AG69" s="4">
        <f>_xll.BQL($A69,AG$3,$C$1,$D$1,$E$1,$F$1,"cols=4;rows=1")</f>
        <v>3494312500</v>
      </c>
      <c r="AH69" s="4">
        <v>3763812500</v>
      </c>
      <c r="AI69" s="4">
        <v>4066000000</v>
      </c>
      <c r="AJ69" s="4">
        <v>4417454545.4545498</v>
      </c>
      <c r="AL69" s="7">
        <f>_xll.BQL($A69,AL$3)</f>
        <v>37.714561037811634</v>
      </c>
      <c r="AM69" s="7">
        <f>_xll.BQL($A69,AM$3)</f>
        <v>39.632389571264049</v>
      </c>
      <c r="AN69" s="7">
        <f>_xll.BQL($A69,AN$3,$C$1,$D$1,$E$1,$F$1,"cols=4;rows=1")</f>
        <v>38.102280316763668</v>
      </c>
      <c r="AO69" s="7">
        <v>39.768997602805314</v>
      </c>
      <c r="AP69" s="7">
        <v>41.633327726052649</v>
      </c>
      <c r="AQ69" s="7">
        <v>43.640935830077723</v>
      </c>
      <c r="AR69" s="35">
        <f>SUM(AO69:AQ69)/3</f>
        <v>41.681087052978562</v>
      </c>
      <c r="AS69" s="4">
        <f>_xll.BQL($A69,AS$3)</f>
        <v>1002000000</v>
      </c>
      <c r="AT69" s="4">
        <f>_xll.BQL($A69,AT$3)</f>
        <v>1065310000</v>
      </c>
      <c r="AU69" s="4">
        <f>_xll.BQL($A69,AU$3,$C$1,$D$1,$E$1,$F$1,"cols=4;rows=1")</f>
        <v>1044250000</v>
      </c>
      <c r="AV69" s="4">
        <v>1152833333.3333333</v>
      </c>
      <c r="AW69" s="4">
        <v>1225454545.4545455</v>
      </c>
      <c r="AX69" s="4">
        <v>1353888888.8888888</v>
      </c>
      <c r="AY69" s="33">
        <f t="shared" si="63"/>
        <v>9.0593758583299808E-2</v>
      </c>
      <c r="AZ69" s="39">
        <f t="shared" si="64"/>
        <v>1</v>
      </c>
      <c r="BA69" s="11">
        <f t="shared" si="46"/>
        <v>0.11522539098436063</v>
      </c>
      <c r="BB69" s="11">
        <f t="shared" si="47"/>
        <v>0.12440850169333177</v>
      </c>
      <c r="BC69" s="11">
        <f t="shared" si="48"/>
        <v>0.11386590701541564</v>
      </c>
      <c r="BD69" s="11">
        <f t="shared" si="49"/>
        <v>0.12181006909820133</v>
      </c>
      <c r="BE69" s="11">
        <f t="shared" si="50"/>
        <v>0.12547897369476138</v>
      </c>
      <c r="BF69" s="11">
        <f t="shared" si="51"/>
        <v>0.13375344898987629</v>
      </c>
      <c r="BG69" s="33">
        <f t="shared" si="65"/>
        <v>0.127014163927613</v>
      </c>
      <c r="BH69" s="39">
        <f t="shared" si="66"/>
        <v>0</v>
      </c>
      <c r="BI69">
        <f>_xll.BQL($A69,BI$3)</f>
        <v>1.504281</v>
      </c>
      <c r="BJ69">
        <f>_xll.BQL($A69,BJ$3,$C$1,$D$1,$E$1,$F$1)</f>
        <v>1.6672880000000001</v>
      </c>
      <c r="BK69">
        <f>_xll.BQL($A69,BK$3,$C$1,$D$1,$E$1,$F$1,"cols=4;rows=1")</f>
        <v>1.6212500000000001</v>
      </c>
      <c r="BL69">
        <v>1.7461111111111109</v>
      </c>
      <c r="BM69">
        <v>1.87375</v>
      </c>
      <c r="BN69">
        <v>2.0199999999999991</v>
      </c>
      <c r="BP69">
        <f>_xll.BQL($A69,BP$3)</f>
        <v>9.2916116920179643</v>
      </c>
      <c r="BQ69">
        <f>_xll.BQL($A69,BQ$3,$C$1,$D$1,$E$1,$F$1)</f>
        <v>2.6575524312768928</v>
      </c>
      <c r="BR69">
        <f>_xll.BQL($A69,BR$3,$C$1,$D$1,$E$1,$F$1,"cols=4;rows=1")</f>
        <v>7.7757413674705793</v>
      </c>
      <c r="BS69">
        <v>7.70153345326821</v>
      </c>
      <c r="BT69">
        <v>7.3098950047725211</v>
      </c>
      <c r="BU69">
        <v>7.805203468979272</v>
      </c>
      <c r="BV69" s="33">
        <f>SUM(BS69:BU69)/300</f>
        <v>7.6055439756733345E-2</v>
      </c>
      <c r="BW69" s="39">
        <f t="shared" si="67"/>
        <v>0</v>
      </c>
      <c r="BX69" s="4">
        <f>_xll.BQL($A69,BX$3)</f>
        <v>-524000000</v>
      </c>
      <c r="BY69" s="4">
        <f>_xll.BQL($A69,BY$3,$C$1,$D$1,$E$1,$F$1)</f>
        <v>-1521000000</v>
      </c>
      <c r="BZ69" s="4">
        <f>_xll.BQL($A69,BZ$3,$C$1,$D$1,$E$1,$F$1,"cols=4;rows=1")</f>
        <v>-1822619401.18484</v>
      </c>
      <c r="CA69" s="4">
        <v>-1487936752.1863201</v>
      </c>
      <c r="CB69" s="4">
        <v>-1849448175.1649201</v>
      </c>
      <c r="CC69" s="4">
        <v>-1538564104.5950899</v>
      </c>
      <c r="CE69" s="13">
        <f>_xll.BQL($A69,CE$3)</f>
        <v>9.1639361589683972</v>
      </c>
      <c r="CF69" s="13">
        <f>_xll.BQL($A69,CF$3)</f>
        <v>9.5725646123260439</v>
      </c>
      <c r="CG69" s="13">
        <f>_xll.BQL($A69,CG$3,$C$1,$D$1,$E$1,$F$1,"cols=4;rows=1")</f>
        <v>10.177</v>
      </c>
      <c r="CH69" s="14">
        <v>10.263333333333332</v>
      </c>
      <c r="CI69" s="14">
        <v>10.275555555555558</v>
      </c>
      <c r="CJ69" s="14">
        <v>10.308</v>
      </c>
      <c r="CK69" s="33">
        <f>SUM(CH69:CJ69)/300</f>
        <v>0.10282296296296298</v>
      </c>
      <c r="CL69" s="39">
        <f t="shared" si="68"/>
        <v>0</v>
      </c>
      <c r="CM69" s="13">
        <f>_xll.BQL($A69,CM$3)</f>
        <v>5.7736027786548787</v>
      </c>
      <c r="CN69" s="13">
        <f>_xll.BQL($A69,CN$3)</f>
        <v>5.9715596330275229</v>
      </c>
      <c r="CO69" s="13">
        <f>_xll.BQL($A69,CO$3,$C$1,$D$1,$E$1,$F$1,"cols=4;rows=1")</f>
        <v>5.880927936468189</v>
      </c>
      <c r="CP69" s="13">
        <v>5.8811909466797294</v>
      </c>
      <c r="CQ69" s="13">
        <v>5.9811116576487953</v>
      </c>
      <c r="CR69" s="13">
        <v>6.0223313508396386</v>
      </c>
      <c r="CT69" s="13" t="str">
        <f>_xll.BQL($A69,CT$3)</f>
        <v>IG3</v>
      </c>
      <c r="CU69" s="13" t="str">
        <f>_xll.BQL($A69,CU$3)</f>
        <v>BBB+</v>
      </c>
      <c r="CW69" s="40">
        <f t="shared" si="69"/>
        <v>1</v>
      </c>
      <c r="CX69" s="43">
        <f t="shared" si="70"/>
        <v>0</v>
      </c>
    </row>
    <row r="70" spans="1:102" x14ac:dyDescent="0.25">
      <c r="C70" s="4"/>
      <c r="D70" s="4"/>
      <c r="E70" s="4"/>
      <c r="J70" s="6"/>
      <c r="K70" s="6"/>
      <c r="L70" s="6"/>
      <c r="M70" s="6"/>
      <c r="N70" s="6"/>
      <c r="P70" s="39"/>
      <c r="Q70" s="4"/>
      <c r="R70" s="4"/>
      <c r="X70" s="7"/>
      <c r="Y70" s="7"/>
      <c r="Z70" s="7"/>
      <c r="AY70" s="33"/>
      <c r="AZ70" s="39">
        <f t="shared" si="64"/>
        <v>0</v>
      </c>
      <c r="BA70" s="11"/>
      <c r="BB70" s="11"/>
      <c r="BC70" s="11"/>
      <c r="BD70" s="11"/>
      <c r="BE70" s="11"/>
      <c r="BF70" s="11"/>
      <c r="BH70" s="39">
        <f t="shared" si="66"/>
        <v>0</v>
      </c>
      <c r="BW70" s="39"/>
      <c r="CE70" s="13"/>
      <c r="CF70" s="13"/>
      <c r="CG70" s="13"/>
      <c r="CH70" s="14"/>
      <c r="CI70" s="14"/>
      <c r="CJ70" s="14"/>
      <c r="CL70" s="39"/>
      <c r="CM70" s="13"/>
      <c r="CN70" s="13"/>
      <c r="CO70" s="13"/>
      <c r="CP70" s="13"/>
      <c r="CQ70" s="13"/>
      <c r="CR70" s="13"/>
      <c r="CT70" s="13"/>
      <c r="CU70" s="13"/>
      <c r="CW70" s="40"/>
      <c r="CX70" s="43"/>
    </row>
    <row r="71" spans="1:102" x14ac:dyDescent="0.25">
      <c r="A71" t="str">
        <f>Notations!I72</f>
        <v>FMC US Equity</v>
      </c>
      <c r="C71" s="4">
        <f>_xll.BQL($A71,C$3)</f>
        <v>4486800000</v>
      </c>
      <c r="D71" s="4">
        <f>_xll.BQL($A71,D$3)</f>
        <v>4167900000</v>
      </c>
      <c r="E71" s="4">
        <f>_xll.BQL($A71,E$3,$C$1,$D$1,$E$1,$F$1,"cols=4;rows=1")</f>
        <v>4343157894.7368422</v>
      </c>
      <c r="F71" s="4">
        <v>4392000000</v>
      </c>
      <c r="G71" s="4">
        <v>4693529411.7647057</v>
      </c>
      <c r="H71" s="4">
        <v>4898714285.7142859</v>
      </c>
      <c r="J71" s="6">
        <f t="shared" si="41"/>
        <v>-7.1075153784434297E-2</v>
      </c>
      <c r="K71" s="6">
        <f t="shared" si="42"/>
        <v>4.2049448100204501E-2</v>
      </c>
      <c r="L71" s="6">
        <f t="shared" si="43"/>
        <v>1.1245758603974698E-2</v>
      </c>
      <c r="M71" s="6">
        <f t="shared" si="44"/>
        <v>6.8654237651344596E-2</v>
      </c>
      <c r="N71" s="6">
        <f t="shared" si="45"/>
        <v>4.3716541636080519E-2</v>
      </c>
      <c r="O71" s="33">
        <f>SUM(L71:N71)/3</f>
        <v>4.1205512630466602E-2</v>
      </c>
      <c r="P71" s="39">
        <f t="shared" si="62"/>
        <v>0</v>
      </c>
      <c r="Q71" s="4">
        <f>_xll.BQL($A71,Q$3)</f>
        <v>1831000000</v>
      </c>
      <c r="R71" s="4">
        <f>_xll.BQL($A71,R$3)</f>
        <v>1559900000</v>
      </c>
      <c r="S71" s="4">
        <f>_xll.BQL($A71,S$3,$C$1,$D$1,$E$1,$F$1,"cols=4;rows=1")</f>
        <v>1678231828.9800951</v>
      </c>
      <c r="T71" s="4">
        <v>1784731362.1768839</v>
      </c>
      <c r="U71" s="4">
        <v>1932513567.2469633</v>
      </c>
      <c r="V71" s="4">
        <v>2013321347.4959404</v>
      </c>
      <c r="X71" s="7">
        <f>_xll.BQL($A71,X$3)</f>
        <v>40.808594098243738</v>
      </c>
      <c r="Y71" s="7">
        <f>_xll.BQL($A71,Y$3)</f>
        <v>37.426521749562127</v>
      </c>
      <c r="Z71" s="7">
        <f>_xll.BQL($A71,Z$3,$C$1,$D$1,$E$1,$F$1,"cols=4;rows=1")</f>
        <v>38.6408201049707</v>
      </c>
      <c r="AA71">
        <v>40.635959976705003</v>
      </c>
      <c r="AB71">
        <v>41.1739950409805</v>
      </c>
      <c r="AC71">
        <v>41.098974752767703</v>
      </c>
      <c r="AD71" s="35">
        <f>SUM(AA71:AC71)/3</f>
        <v>40.969643256817733</v>
      </c>
      <c r="AE71" s="4">
        <f>_xll.BQL($A71,AE$3)</f>
        <v>985400000.00000012</v>
      </c>
      <c r="AF71" s="4">
        <f>_xll.BQL($A71,AF$3)</f>
        <v>852900000</v>
      </c>
      <c r="AG71" s="4">
        <f>_xll.BQL($A71,AG$3,$C$1,$D$1,$E$1,$F$1,"cols=4;rows=1")</f>
        <v>896764705.88235295</v>
      </c>
      <c r="AH71" s="4">
        <v>1043166666.66667</v>
      </c>
      <c r="AI71" s="4">
        <v>1149562500</v>
      </c>
      <c r="AJ71" s="4">
        <v>1212285714.2857101</v>
      </c>
      <c r="AL71" s="7">
        <f>_xll.BQL($A71,AL$3)</f>
        <v>21.962200231791034</v>
      </c>
      <c r="AM71" s="7">
        <f>_xll.BQL($A71,AM$3)</f>
        <v>20.463542791333765</v>
      </c>
      <c r="AN71" s="7">
        <f>_xll.BQL($A71,AN$3,$C$1,$D$1,$E$1,$F$1,"cols=4;rows=1")</f>
        <v>20.64775740640415</v>
      </c>
      <c r="AO71" s="7">
        <v>23.75151791135405</v>
      </c>
      <c r="AP71" s="7">
        <v>24.492495926807873</v>
      </c>
      <c r="AQ71" s="7">
        <v>24.747018168032344</v>
      </c>
      <c r="AR71" s="35">
        <f>SUM(AO71:AQ71)/3</f>
        <v>24.330344002064752</v>
      </c>
      <c r="AS71" s="4">
        <f>_xll.BQL($A71,AS$3)</f>
        <v>422918000</v>
      </c>
      <c r="AT71" s="4">
        <f>_xll.BQL($A71,AT$3)</f>
        <v>324705144.2701</v>
      </c>
      <c r="AU71" s="4">
        <f>_xll.BQL($A71,AU$3,$C$1,$D$1,$E$1,$F$1,"cols=4;rows=1")</f>
        <v>414214285.71428573</v>
      </c>
      <c r="AV71" s="4">
        <v>550555555.55555558</v>
      </c>
      <c r="AW71" s="4">
        <v>649000000</v>
      </c>
      <c r="AX71" s="4">
        <v>706857142.85714281</v>
      </c>
      <c r="AY71" s="33">
        <f t="shared" si="63"/>
        <v>0.19903793050124211</v>
      </c>
      <c r="AZ71" s="39">
        <f t="shared" si="64"/>
        <v>2</v>
      </c>
      <c r="BA71" s="11">
        <f t="shared" si="46"/>
        <v>9.4258268699295711E-2</v>
      </c>
      <c r="BB71" s="11">
        <f t="shared" si="47"/>
        <v>7.7906174397202432E-2</v>
      </c>
      <c r="BC71" s="11">
        <f t="shared" si="48"/>
        <v>9.5371684786372132E-2</v>
      </c>
      <c r="BD71" s="11">
        <f t="shared" si="49"/>
        <v>0.12535417931592796</v>
      </c>
      <c r="BE71" s="11">
        <f t="shared" si="50"/>
        <v>0.13827547311693195</v>
      </c>
      <c r="BF71" s="11">
        <f t="shared" si="51"/>
        <v>0.14429442127671982</v>
      </c>
      <c r="BG71" s="33">
        <f>SUM(BD71:BF71)/3</f>
        <v>0.13597469123652658</v>
      </c>
      <c r="BH71" s="39">
        <f t="shared" si="66"/>
        <v>0</v>
      </c>
      <c r="BI71">
        <f>_xll.BQL($A71,BI$3)</f>
        <v>3.3651239999999998</v>
      </c>
      <c r="BJ71">
        <f>_xll.BQL($A71,BJ$3,$C$1,$D$1,$E$1,$F$1)</f>
        <v>2.5855170000000003</v>
      </c>
      <c r="BK71">
        <f>_xll.BQL($A71,BK$3,$C$1,$D$1,$E$1,$F$1,"cols=4;rows=1")</f>
        <v>3.3066666666666666</v>
      </c>
      <c r="BL71">
        <v>4.3978947368421055</v>
      </c>
      <c r="BM71">
        <v>5.1794117647058826</v>
      </c>
      <c r="BN71">
        <v>5.7042857142857128</v>
      </c>
      <c r="BP71">
        <f>_xll.BQL($A71,BP$3)</f>
        <v>-54.198346110820673</v>
      </c>
      <c r="BQ71">
        <f>_xll.BQL($A71,BQ$3,$C$1,$D$1,$E$1,$F$1)</f>
        <v>-46.787985009766622</v>
      </c>
      <c r="BR71">
        <f>_xll.BQL($A71,BR$3,$C$1,$D$1,$E$1,$F$1,"cols=4;rows=1")</f>
        <v>-1.7371524298460663</v>
      </c>
      <c r="BS71">
        <v>33.000848896434647</v>
      </c>
      <c r="BT71">
        <v>17.770253146734998</v>
      </c>
      <c r="BU71">
        <v>10.133852518861005</v>
      </c>
      <c r="BV71" s="33">
        <f>SUM(BS71:BU71)/300</f>
        <v>0.20301651520676883</v>
      </c>
      <c r="BW71" s="39">
        <f t="shared" si="67"/>
        <v>1</v>
      </c>
      <c r="BX71" s="4">
        <f>_xll.BQL($A71,BX$3)</f>
        <v>-520299999.99999994</v>
      </c>
      <c r="BY71" s="4">
        <f>_xll.BQL($A71,BY$3,$C$1,$D$1,$E$1,$F$1)</f>
        <v>498800000.00000006</v>
      </c>
      <c r="BZ71" s="4">
        <f>_xll.BQL($A71,BZ$3,$C$1,$D$1,$E$1,$F$1,"cols=4;rows=1")</f>
        <v>474671632.15807402</v>
      </c>
      <c r="CA71" s="4">
        <v>607082024.45021796</v>
      </c>
      <c r="CB71" s="4">
        <v>599745064.71937299</v>
      </c>
      <c r="CC71" s="4">
        <v>601597800.39199996</v>
      </c>
      <c r="CE71" s="13">
        <f>_xll.BQL($A71,CE$3)</f>
        <v>33.93334018077239</v>
      </c>
      <c r="CF71" s="13">
        <f>_xll.BQL($A71,CF$3)</f>
        <v>36.836441439730585</v>
      </c>
      <c r="CG71" s="13">
        <f>_xll.BQL($A71,CG$3,$C$1,$D$1,$E$1,$F$1,"cols=4;rows=1")</f>
        <v>9.7149305621080977</v>
      </c>
      <c r="CH71" s="14">
        <v>11.629036741234524</v>
      </c>
      <c r="CI71" s="14">
        <v>13.311913707286976</v>
      </c>
      <c r="CJ71" s="14">
        <v>13.434597301334941</v>
      </c>
      <c r="CK71" s="33">
        <f>SUM(CH71:CJ71)/300</f>
        <v>0.12791849249952145</v>
      </c>
      <c r="CL71" s="39">
        <f t="shared" si="68"/>
        <v>1</v>
      </c>
      <c r="CM71" s="13">
        <f>_xll.BQL($A71,CM$3)</f>
        <v>4.9188979433449731</v>
      </c>
      <c r="CN71" s="13">
        <f>_xll.BQL($A71,CN$3)</f>
        <v>7.5234034113447041</v>
      </c>
      <c r="CO71" s="13">
        <f>_xll.BQL($A71,CO$3,$C$1,$D$1,$E$1,$F$1,"cols=4;rows=1")</f>
        <v>3.6349557231879306</v>
      </c>
      <c r="CP71" s="13">
        <v>2.8320237040479825</v>
      </c>
      <c r="CQ71" s="13">
        <v>2.3982246210267735</v>
      </c>
      <c r="CR71" s="13">
        <v>2.0076125382983809</v>
      </c>
      <c r="CT71" s="13" t="str">
        <f>_xll.BQL($A71,CT$3)</f>
        <v>IG10</v>
      </c>
      <c r="CU71" s="13" t="str">
        <f>_xll.BQL($A71,CU$3)</f>
        <v>BBB-</v>
      </c>
      <c r="CW71" s="40">
        <f t="shared" si="69"/>
        <v>4</v>
      </c>
      <c r="CX71" s="43">
        <f t="shared" si="70"/>
        <v>1</v>
      </c>
    </row>
    <row r="72" spans="1:102" x14ac:dyDescent="0.25">
      <c r="A72" t="str">
        <f>Notations!I73</f>
        <v>BALL US Equity</v>
      </c>
      <c r="C72" s="4">
        <f>_xll.BQL($A72,C$3)</f>
        <v>11795000000</v>
      </c>
      <c r="D72" s="4">
        <f>_xll.BQL($A72,D$3)</f>
        <v>11795000000</v>
      </c>
      <c r="E72" s="4">
        <f>_xll.BQL($A72,E$3,$C$1,$D$1,$E$1,$F$1,"cols=4;rows=1")</f>
        <v>12197375000</v>
      </c>
      <c r="F72" s="4">
        <v>12548642857.142857</v>
      </c>
      <c r="G72" s="4">
        <v>12988000000</v>
      </c>
      <c r="H72" s="4">
        <v>13644000000</v>
      </c>
      <c r="J72" s="6">
        <f t="shared" ref="J72" si="93">D72/C72-1</f>
        <v>0</v>
      </c>
      <c r="K72" s="6">
        <f t="shared" ref="K72" si="94">E72/D72-1</f>
        <v>3.4114031369224307E-2</v>
      </c>
      <c r="L72" s="6">
        <f t="shared" ref="L72" si="95">F72/E72-1</f>
        <v>2.8798643736283935E-2</v>
      </c>
      <c r="M72" s="6">
        <f t="shared" ref="M72" si="96">G72/F72-1</f>
        <v>3.5012323472657814E-2</v>
      </c>
      <c r="N72" s="6">
        <f t="shared" ref="N72" si="97">H72/G72-1</f>
        <v>5.0508161379735128E-2</v>
      </c>
      <c r="O72" s="33">
        <f>SUM(L72:N72)/3</f>
        <v>3.8106376196225623E-2</v>
      </c>
      <c r="P72" s="39">
        <f t="shared" ref="P72" si="98">IF(O72&lt;$P$3,-2,IF(O72&lt;$P$2,0,IF(O72&lt;$P$1,1,2)))</f>
        <v>0</v>
      </c>
      <c r="Q72" s="4">
        <f>_xll.BQL($A72,Q$3)</f>
        <v>2440999999.9999995</v>
      </c>
      <c r="R72" s="4">
        <f>_xll.BQL($A72,R$3)</f>
        <v>2440999999.9999995</v>
      </c>
      <c r="S72" s="4">
        <f>_xll.BQL($A72,S$3,$C$1,$D$1,$E$1,$F$1,"cols=4;rows=1")</f>
        <v>2557985510.3390293</v>
      </c>
      <c r="T72" s="4">
        <v>2675722387.8297381</v>
      </c>
      <c r="U72" s="4">
        <v>2820838129.3103952</v>
      </c>
      <c r="V72" s="4">
        <v>2973605904.1882463</v>
      </c>
      <c r="X72" s="7">
        <f>_xll.BQL($A72,X$3)</f>
        <v>20.695209834675708</v>
      </c>
      <c r="Y72" s="7">
        <f>_xll.BQL($A72,Y$3)</f>
        <v>20.695209834675708</v>
      </c>
      <c r="Z72" s="7">
        <f>_xll.BQL($A72,Z$3,$C$1,$D$1,$E$1,$F$1,"cols=4;rows=1")</f>
        <v>21.2481697116318</v>
      </c>
      <c r="AA72">
        <v>21.621193275758198</v>
      </c>
      <c r="AB72">
        <v>21.576310253679999</v>
      </c>
      <c r="AC72">
        <v>21.826390744809402</v>
      </c>
      <c r="AD72" s="35">
        <f>SUM(AA72:AC72)/3</f>
        <v>21.674631424749197</v>
      </c>
      <c r="AE72" s="4">
        <f>_xll.BQL($A72,AE$3)</f>
        <v>-2749000000</v>
      </c>
      <c r="AF72" s="4">
        <f>_xll.BQL($A72,AF$3)</f>
        <v>-2749000000</v>
      </c>
      <c r="AG72" s="4">
        <f>_xll.BQL($A72,AG$3,$C$1,$D$1,$E$1,$F$1,"cols=4;rows=1")</f>
        <v>2040250000</v>
      </c>
      <c r="AH72" s="4">
        <v>2133923076.92308</v>
      </c>
      <c r="AI72" s="4">
        <v>2196600000</v>
      </c>
      <c r="AJ72" s="4">
        <v>2373500000</v>
      </c>
      <c r="AL72" s="7">
        <f>_xll.BQL($A72,AL$3)</f>
        <v>-23.306485799067403</v>
      </c>
      <c r="AM72" s="7">
        <f>_xll.BQL($A72,AM$3)</f>
        <v>-23.306485799067403</v>
      </c>
      <c r="AN72" s="7">
        <f>_xll.BQL($A72,AN$3,$C$1,$D$1,$E$1,$F$1,"cols=4;rows=1")</f>
        <v>16.726959694196498</v>
      </c>
      <c r="AO72" s="7">
        <v>17.005210055113029</v>
      </c>
      <c r="AP72" s="7">
        <v>16.912534647366801</v>
      </c>
      <c r="AQ72" s="7">
        <v>17.395924948695399</v>
      </c>
      <c r="AR72" s="35">
        <f>SUM(AO72:AQ72)/3</f>
        <v>17.104556550391745</v>
      </c>
      <c r="AS72" s="4">
        <f>_xll.BQL($A72,AS$3)</f>
        <v>-2840280000</v>
      </c>
      <c r="AT72" s="4">
        <f>_xll.BQL($A72,AT$3)</f>
        <v>-2840280000</v>
      </c>
      <c r="AU72" s="4">
        <f>_xll.BQL($A72,AU$3,$C$1,$D$1,$E$1,$F$1,"cols=4;rows=1")</f>
        <v>1014285714.2857143</v>
      </c>
      <c r="AV72" s="4">
        <v>1096333333.3333333</v>
      </c>
      <c r="AW72" s="4">
        <v>1158600000</v>
      </c>
      <c r="AX72" s="4">
        <v>1313000000</v>
      </c>
      <c r="AY72" s="33">
        <f t="shared" ref="AY72" si="99">((AV72/AU72-1)+(AW72/AV72-1)+(AX72/AW72-1))/3</f>
        <v>9.0317227265040767E-2</v>
      </c>
      <c r="AZ72" s="39">
        <f t="shared" ref="AZ72" si="100">IF(AY72&lt;AZ$3,-2,IF(AY72&lt;AZ$2,0,IF(AY72&lt;AZ$1,1,2)))</f>
        <v>1</v>
      </c>
      <c r="BA72" s="11">
        <f t="shared" ref="BA72" si="101">AS72/C72</f>
        <v>-0.24080373039423483</v>
      </c>
      <c r="BB72" s="11">
        <f t="shared" ref="BB72" si="102">AT72/D72</f>
        <v>-0.24080373039423483</v>
      </c>
      <c r="BC72" s="11">
        <f t="shared" ref="BC72" si="103">AU72/E72</f>
        <v>8.31560654883296E-2</v>
      </c>
      <c r="BD72" s="11">
        <f t="shared" ref="BD72" si="104">AV72/F72</f>
        <v>8.7366685450712744E-2</v>
      </c>
      <c r="BE72" s="11">
        <f t="shared" ref="BE72" si="105">AW72/G72</f>
        <v>8.9205420388050502E-2</v>
      </c>
      <c r="BF72" s="11">
        <f t="shared" ref="BF72" si="106">AX72/H72</f>
        <v>9.6232776311931986E-2</v>
      </c>
      <c r="BG72" s="33">
        <f>SUM(BD72:BF72)/3</f>
        <v>9.0934960716898425E-2</v>
      </c>
      <c r="BH72" s="39">
        <f t="shared" ref="BH72" si="107">IF(BG72&lt;BH$3,-2,IF(BG72&lt;BH$2,0,IF(BG72&lt;BH$1,1,2)))</f>
        <v>0</v>
      </c>
      <c r="BI72">
        <f>_xll.BQL($A72,BI$3)</f>
        <v>-9.2984000000000009</v>
      </c>
      <c r="BJ72">
        <f>_xll.BQL($A72,BJ$3,$C$1,$D$1,$E$1,$F$1)</f>
        <v>-9.2984000000000009</v>
      </c>
      <c r="BK72">
        <f>_xll.BQL($A72,BK$3,$C$1,$D$1,$E$1,$F$1,"cols=4;rows=1")</f>
        <v>3.5186666666666668</v>
      </c>
      <c r="BL72">
        <v>3.9223076923076925</v>
      </c>
      <c r="BM72">
        <v>4.3119999999999994</v>
      </c>
      <c r="BN72">
        <v>4.7349999999999994</v>
      </c>
      <c r="BP72" t="str">
        <f>_xll.BQL($A72,BP$3)</f>
        <v>#N/A</v>
      </c>
      <c r="BQ72" t="str">
        <f>_xll.BQL($A72,BQ$3,$C$1,$D$1,$E$1,$F$1)</f>
        <v>#N/A</v>
      </c>
      <c r="BR72" t="str">
        <f>_xll.BQL($A72,BR$3,$C$1,$D$1,$E$1,$F$1,"cols=4;rows=1")</f>
        <v>#N/A</v>
      </c>
      <c r="BS72">
        <v>11.471419826857494</v>
      </c>
      <c r="BT72">
        <v>9.9352814277309065</v>
      </c>
      <c r="BU72">
        <v>9.8098330241187401</v>
      </c>
      <c r="BV72" s="33">
        <f>SUM(BS72:BU72)/300</f>
        <v>0.10405511426235713</v>
      </c>
      <c r="BW72" s="39">
        <f t="shared" ref="BW72" si="108">IF(BV72&lt;BW$3,-2,IF(BV72&lt;BW$2,0,IF(BV72&lt;BW$1,1,2)))</f>
        <v>0</v>
      </c>
      <c r="BX72" s="4">
        <f>_xll.BQL($A72,BX$3)</f>
        <v>-369000000</v>
      </c>
      <c r="BY72" s="4">
        <f>_xll.BQL($A72,BY$3,$C$1,$D$1,$E$1,$F$1)</f>
        <v>-369000000</v>
      </c>
      <c r="BZ72" s="4">
        <f>_xll.BQL($A72,BZ$3,$C$1,$D$1,$E$1,$F$1,"cols=4;rows=1")</f>
        <v>947687966.14910901</v>
      </c>
      <c r="CA72" s="4">
        <v>1105339098.2976301</v>
      </c>
      <c r="CB72" s="4">
        <v>1215143293.8536699</v>
      </c>
      <c r="CC72" s="4">
        <v>1370910373.0271001</v>
      </c>
      <c r="CE72" s="13">
        <f>_xll.BQL($A72,CE$3)</f>
        <v>82.647695638725637</v>
      </c>
      <c r="CF72" s="13">
        <f>_xll.BQL($A72,CF$3)</f>
        <v>82.647695638725637</v>
      </c>
      <c r="CG72" s="13">
        <f>_xll.BQL($A72,CG$3,$C$1,$D$1,$E$1,$F$1,"cols=4;rows=1")</f>
        <v>13.3</v>
      </c>
      <c r="CH72" s="14">
        <v>14.899999999999999</v>
      </c>
      <c r="CI72" s="14">
        <v>15.2</v>
      </c>
      <c r="CJ72" s="14">
        <v>14.7</v>
      </c>
      <c r="CK72" s="33">
        <f>SUM(CH72:CJ72)/300</f>
        <v>0.14933333333333332</v>
      </c>
      <c r="CL72" s="39">
        <f t="shared" ref="CL72" si="109">IF(CK72&lt;CL$3,-2,IF(CK72&lt;CL$2,0,IF(CK72&lt;CL$1,1,2)))</f>
        <v>1</v>
      </c>
      <c r="CM72" s="13">
        <f>_xll.BQL($A72,CM$3)</f>
        <v>3.4620390455531451</v>
      </c>
      <c r="CN72" s="13">
        <f>_xll.BQL($A72,CN$3)</f>
        <v>3.4620390455531451</v>
      </c>
      <c r="CO72" s="13">
        <f>_xll.BQL($A72,CO$3,$C$1,$D$1,$E$1,$F$1,"cols=4;rows=1")</f>
        <v>2.6805371605138086</v>
      </c>
      <c r="CP72" s="13">
        <v>2.3958725433381654</v>
      </c>
      <c r="CQ72" s="13">
        <v>2.0062748126053846</v>
      </c>
      <c r="CR72" s="13">
        <v>1.7029821899670248</v>
      </c>
      <c r="CT72" s="13" t="str">
        <f>_xll.BQL($A72,CT$3)</f>
        <v>IG1</v>
      </c>
      <c r="CU72" s="13" t="str">
        <f>_xll.BQL($A72,CU$3)</f>
        <v>BB+</v>
      </c>
      <c r="CW72" s="40">
        <f t="shared" ref="CW72" si="110">CL72+BW72+BH72+AZ72+P72</f>
        <v>2</v>
      </c>
      <c r="CX72" s="43">
        <f t="shared" ref="CX72" si="111">IF(CW72&lt;CX$3,-2,IF(CW72&lt;CX$2,0,IF(CW72&lt;CX$1,1,2)))</f>
        <v>0</v>
      </c>
    </row>
    <row r="73" spans="1:102" x14ac:dyDescent="0.25">
      <c r="A73" t="str">
        <f>Notations!I74</f>
        <v>NEM US Equity</v>
      </c>
      <c r="C73" s="4">
        <f>_xll.BQL($A73,C$3)</f>
        <v>11812000000</v>
      </c>
      <c r="D73" s="4">
        <f>_xll.BQL($A73,D$3)</f>
        <v>16987000000</v>
      </c>
      <c r="E73" s="4">
        <f>_xll.BQL($A73,E$3,$C$1,$D$1,$E$1,$F$1,"cols=4;rows=1")</f>
        <v>18183650000</v>
      </c>
      <c r="F73" s="4">
        <v>18246850000</v>
      </c>
      <c r="G73" s="4">
        <v>18740875000</v>
      </c>
      <c r="H73" s="4">
        <v>20063500000</v>
      </c>
      <c r="J73" s="6">
        <f t="shared" si="41"/>
        <v>0.43811378259397227</v>
      </c>
      <c r="K73" s="6">
        <f t="shared" si="42"/>
        <v>7.0445046211809137E-2</v>
      </c>
      <c r="L73" s="6">
        <f t="shared" si="43"/>
        <v>3.4756498282797477E-3</v>
      </c>
      <c r="M73" s="6">
        <f t="shared" si="44"/>
        <v>2.707453615281552E-2</v>
      </c>
      <c r="N73" s="6">
        <f t="shared" si="45"/>
        <v>7.0574346181808467E-2</v>
      </c>
      <c r="O73" s="33">
        <f>SUM(L73:N73)/3</f>
        <v>3.3708177387634576E-2</v>
      </c>
      <c r="P73" s="39">
        <f t="shared" si="62"/>
        <v>0</v>
      </c>
      <c r="Q73" s="4">
        <f>_xll.BQL($A73,Q$3)</f>
        <v>5112999999.999999</v>
      </c>
      <c r="R73" s="4">
        <f>_xll.BQL($A73,R$3)</f>
        <v>8112000000</v>
      </c>
      <c r="S73" s="4">
        <f>_xll.BQL($A73,S$3,$C$1,$D$1,$E$1,$F$1,"cols=4;rows=1")</f>
        <v>9513381548.0601559</v>
      </c>
      <c r="T73" s="4">
        <v>10499601306.933838</v>
      </c>
      <c r="U73" s="4">
        <v>11518008002.648949</v>
      </c>
      <c r="V73" s="4">
        <v>13453458617.10585</v>
      </c>
      <c r="X73" s="7">
        <f>_xll.BQL($A73,X$3)</f>
        <v>43.286488316965794</v>
      </c>
      <c r="Y73" s="7">
        <f>_xll.BQL($A73,Y$3)</f>
        <v>47.754164949667391</v>
      </c>
      <c r="Z73" s="7">
        <f>_xll.BQL($A73,Z$3,$C$1,$D$1,$E$1,$F$1,"cols=4;rows=1")</f>
        <v>51.695506109975703</v>
      </c>
      <c r="AA73">
        <v>55.0322463915725</v>
      </c>
      <c r="AB73">
        <v>56.042583170895497</v>
      </c>
      <c r="AC73">
        <v>56.609391657782098</v>
      </c>
      <c r="AD73" s="35">
        <f>SUM(AA73:AC73)/3</f>
        <v>55.894740406750032</v>
      </c>
      <c r="AE73" s="4">
        <f>_xll.BQL($A73,AE$3)</f>
        <v>4081000000</v>
      </c>
      <c r="AF73" s="4">
        <f>_xll.BQL($A73,AF$3)</f>
        <v>7005000000</v>
      </c>
      <c r="AG73" s="4">
        <f>_xll.BQL($A73,AG$3,$C$1,$D$1,$E$1,$F$1,"cols=4;rows=1")</f>
        <v>8199842105.2631598</v>
      </c>
      <c r="AH73" s="4">
        <v>9049578947.3684196</v>
      </c>
      <c r="AI73" s="4">
        <v>9663000000</v>
      </c>
      <c r="AJ73" s="4">
        <v>10698375000</v>
      </c>
      <c r="AL73" s="7">
        <f>_xll.BQL($A73,AL$3)</f>
        <v>34.549610565526585</v>
      </c>
      <c r="AM73" s="7">
        <f>_xll.BQL($A73,AM$3)</f>
        <v>41.237416848178022</v>
      </c>
      <c r="AN73" s="7">
        <f>_xll.BQL($A73,AN$3,$C$1,$D$1,$E$1,$F$1,"cols=4;rows=1")</f>
        <v>45.09458829917623</v>
      </c>
      <c r="AO73" s="7">
        <v>49.59529424184678</v>
      </c>
      <c r="AP73" s="7">
        <v>51.561093065291779</v>
      </c>
      <c r="AQ73" s="7">
        <v>53.322575821765895</v>
      </c>
      <c r="AR73" s="35">
        <f>SUM(AO73:AQ73)/3</f>
        <v>51.492987709634825</v>
      </c>
      <c r="AS73" s="4">
        <f>_xll.BQL($A73,AS$3)</f>
        <v>1341207502.56937</v>
      </c>
      <c r="AT73" s="4">
        <f>_xll.BQL($A73,AT$3)</f>
        <v>2878853535.3535352</v>
      </c>
      <c r="AU73" s="4">
        <f>_xll.BQL($A73,AU$3,$C$1,$D$1,$E$1,$F$1,"cols=4;rows=1")</f>
        <v>3155714285.7142859</v>
      </c>
      <c r="AV73" s="4">
        <v>4164857142.8571429</v>
      </c>
      <c r="AW73" s="4">
        <v>4639300000</v>
      </c>
      <c r="AX73" s="4">
        <v>5126750000</v>
      </c>
      <c r="AY73" s="33">
        <f t="shared" si="63"/>
        <v>0.17958939838500868</v>
      </c>
      <c r="AZ73" s="39">
        <f t="shared" si="64"/>
        <v>1</v>
      </c>
      <c r="BA73" s="11">
        <f t="shared" si="46"/>
        <v>0.11354618206648917</v>
      </c>
      <c r="BB73" s="11">
        <f t="shared" si="47"/>
        <v>0.16947392331509598</v>
      </c>
      <c r="BC73" s="11">
        <f t="shared" si="48"/>
        <v>0.17354680087409766</v>
      </c>
      <c r="BD73" s="11">
        <f t="shared" si="49"/>
        <v>0.22825074699781842</v>
      </c>
      <c r="BE73" s="11">
        <f t="shared" si="50"/>
        <v>0.24754980757301887</v>
      </c>
      <c r="BF73" s="11">
        <f t="shared" si="51"/>
        <v>0.25552620430134326</v>
      </c>
      <c r="BG73" s="33">
        <f>SUM(BD73:BF73)/3</f>
        <v>0.24377558629072685</v>
      </c>
      <c r="BH73" s="39">
        <f t="shared" si="66"/>
        <v>1</v>
      </c>
      <c r="BI73">
        <f>_xll.BQL($A73,BI$3)</f>
        <v>1.5923989999999999</v>
      </c>
      <c r="BJ73">
        <f>_xll.BQL($A73,BJ$3,$C$1,$D$1,$E$1,$F$1)</f>
        <v>2.5712549999999998</v>
      </c>
      <c r="BK73">
        <f>_xll.BQL($A73,BK$3,$C$1,$D$1,$E$1,$F$1,"cols=4;rows=1")</f>
        <v>3.093684210526316</v>
      </c>
      <c r="BL73">
        <v>3.5168181818181812</v>
      </c>
      <c r="BM73">
        <v>3.9974999999999996</v>
      </c>
      <c r="BN73">
        <v>4.6362500000000004</v>
      </c>
      <c r="BP73">
        <f>_xll.BQL($A73,BP$3)</f>
        <v>-13.490380661035175</v>
      </c>
      <c r="BQ73">
        <f>_xll.BQL($A73,BQ$3,$C$1,$D$1,$E$1,$F$1)</f>
        <v>78.613827409883996</v>
      </c>
      <c r="BR73">
        <f>_xll.BQL($A73,BR$3,$C$1,$D$1,$E$1,$F$1,"cols=4;rows=1")</f>
        <v>94.278206060561217</v>
      </c>
      <c r="BS73">
        <v>13.677348510625105</v>
      </c>
      <c r="BT73">
        <v>13.668088406359063</v>
      </c>
      <c r="BU73">
        <v>15.97873671044405</v>
      </c>
      <c r="BV73" s="33">
        <f>SUM(BS73:BU73)/300</f>
        <v>0.1444139120914274</v>
      </c>
      <c r="BW73" s="39">
        <f t="shared" si="67"/>
        <v>1</v>
      </c>
      <c r="BX73" s="4">
        <f>_xll.BQL($A73,BX$3)</f>
        <v>97000000</v>
      </c>
      <c r="BY73" s="4">
        <f>_xll.BQL($A73,BY$3,$C$1,$D$1,$E$1,$F$1)</f>
        <v>1021000000</v>
      </c>
      <c r="BZ73" s="4">
        <f>_xll.BQL($A73,BZ$3,$C$1,$D$1,$E$1,$F$1,"cols=4;rows=1")</f>
        <v>2474003698.19487</v>
      </c>
      <c r="CA73" s="4">
        <v>2930826299.7416501</v>
      </c>
      <c r="CB73" s="4">
        <v>3656759085.3696399</v>
      </c>
      <c r="CC73" s="4">
        <v>4628163285.4430304</v>
      </c>
      <c r="CE73" s="13">
        <f>_xll.BQL($A73,CE$3)</f>
        <v>-10.309832372212233</v>
      </c>
      <c r="CF73" s="13">
        <f>_xll.BQL($A73,CF$3)</f>
        <v>-4.8948468823022999</v>
      </c>
      <c r="CG73" s="13">
        <f>_xll.BQL($A73,CG$3,$C$1,$D$1,$E$1,$F$1,"cols=4;rows=1")</f>
        <v>11.377434372996094</v>
      </c>
      <c r="CH73" s="14">
        <v>12.43623198415345</v>
      </c>
      <c r="CI73" s="14">
        <v>11.706329837412284</v>
      </c>
      <c r="CJ73" s="14">
        <v>17.7</v>
      </c>
      <c r="CK73" s="33">
        <f>SUM(CH73:CJ73)/300</f>
        <v>0.13947520607188579</v>
      </c>
      <c r="CL73" s="39">
        <f t="shared" si="68"/>
        <v>1</v>
      </c>
      <c r="CM73" s="13">
        <f>_xll.BQL($A73,CM$3)</f>
        <v>15.118329466357309</v>
      </c>
      <c r="CN73" s="13">
        <f>_xll.BQL($A73,CN$3)</f>
        <v>2.5967325881341359</v>
      </c>
      <c r="CO73" s="13">
        <f>_xll.BQL($A73,CO$3,$C$1,$D$1,$E$1,$F$1,"cols=4;rows=1")</f>
        <v>0.56153520286013192</v>
      </c>
      <c r="CP73" s="13">
        <v>0.21565041488620323</v>
      </c>
      <c r="CQ73" s="13">
        <v>-2.6068508744696264E-2</v>
      </c>
      <c r="CR73" s="13">
        <v>-0.37244641626148178</v>
      </c>
      <c r="CT73" s="13" t="str">
        <f>_xll.BQL($A73,CT$3)</f>
        <v>IG2</v>
      </c>
      <c r="CU73" s="13" t="str">
        <f>_xll.BQL($A73,CU$3)</f>
        <v>BBB+</v>
      </c>
      <c r="CW73" s="40">
        <f t="shared" si="69"/>
        <v>4</v>
      </c>
      <c r="CX73" s="43">
        <f t="shared" si="70"/>
        <v>1</v>
      </c>
    </row>
    <row r="74" spans="1:102" x14ac:dyDescent="0.25">
      <c r="A74" t="str">
        <f>Notations!I75</f>
        <v>VMC US Equity</v>
      </c>
      <c r="C74" s="4">
        <f>_xll.BQL($A74,C$3)</f>
        <v>7781900000</v>
      </c>
      <c r="D74" s="4">
        <f>_xll.BQL($A74,D$3)</f>
        <v>7398300000</v>
      </c>
      <c r="E74" s="4">
        <f>_xll.BQL($A74,E$3,$C$1,$D$1,$E$1,$F$1,"cols=4;rows=1")</f>
        <v>7376000000</v>
      </c>
      <c r="F74" s="4">
        <v>8125428571.4285717</v>
      </c>
      <c r="G74" s="4">
        <v>8702117647.0588226</v>
      </c>
      <c r="H74" s="4">
        <v>9300000000</v>
      </c>
      <c r="J74" s="6">
        <f t="shared" si="41"/>
        <v>-4.9293874246649327E-2</v>
      </c>
      <c r="K74" s="6">
        <f t="shared" si="42"/>
        <v>-3.0142059662354725E-3</v>
      </c>
      <c r="L74" s="6">
        <f t="shared" si="43"/>
        <v>0.10160365664704063</v>
      </c>
      <c r="M74" s="6">
        <f t="shared" si="44"/>
        <v>7.0973373350183833E-2</v>
      </c>
      <c r="N74" s="6">
        <f t="shared" si="45"/>
        <v>6.870538611291388E-2</v>
      </c>
      <c r="O74" s="33">
        <f>SUM(L74:N74)/3</f>
        <v>8.0427472036712785E-2</v>
      </c>
      <c r="P74" s="39">
        <f t="shared" si="62"/>
        <v>1</v>
      </c>
      <c r="Q74" s="4">
        <f>_xll.BQL($A74,Q$3)</f>
        <v>1948500000</v>
      </c>
      <c r="R74" s="4">
        <f>_xll.BQL($A74,R$3)</f>
        <v>1934499999.9999998</v>
      </c>
      <c r="S74" s="4">
        <f>_xll.BQL($A74,S$3,$C$1,$D$1,$E$1,$F$1,"cols=4;rows=1")</f>
        <v>1945471318.058255</v>
      </c>
      <c r="T74" s="4">
        <v>2278780398.5176148</v>
      </c>
      <c r="U74" s="4">
        <v>2568437720.5505033</v>
      </c>
      <c r="V74" s="4">
        <v>2677294258.6329517</v>
      </c>
      <c r="X74" s="7">
        <f>_xll.BQL($A74,X$3)</f>
        <v>25.038872254847789</v>
      </c>
      <c r="Y74" s="7">
        <f>_xll.BQL($A74,Y$3)</f>
        <v>26.147898841625775</v>
      </c>
      <c r="Z74" s="7">
        <f>_xll.BQL($A74,Z$3,$C$1,$D$1,$E$1,$F$1,"cols=4;rows=1")</f>
        <v>26.3756957437399</v>
      </c>
      <c r="AA74">
        <v>28.045048682484101</v>
      </c>
      <c r="AB74">
        <v>29.515088449977402</v>
      </c>
      <c r="AC74">
        <v>28.788110307881201</v>
      </c>
      <c r="AD74" s="35">
        <f>SUM(AA74:AC74)/3</f>
        <v>28.782749146780901</v>
      </c>
      <c r="AE74" s="4">
        <f>_xll.BQL($A74,AE$3)</f>
        <v>2013300000</v>
      </c>
      <c r="AF74" s="4">
        <f>_xll.BQL($A74,AF$3)</f>
        <v>2010100000</v>
      </c>
      <c r="AG74" s="4">
        <f>_xll.BQL($A74,AG$3,$C$1,$D$1,$E$1,$F$1,"cols=4;rows=1")</f>
        <v>2009909090.90909</v>
      </c>
      <c r="AH74" s="4">
        <v>2342285714.2857099</v>
      </c>
      <c r="AI74" s="4">
        <v>2597235294.11765</v>
      </c>
      <c r="AJ74" s="4">
        <v>2732333333.3333302</v>
      </c>
      <c r="AL74" s="7">
        <f>_xll.BQL($A74,AL$3)</f>
        <v>25.871573780182217</v>
      </c>
      <c r="AM74" s="7">
        <f>_xll.BQL($A74,AM$3)</f>
        <v>27.169755214035657</v>
      </c>
      <c r="AN74" s="7">
        <f>_xll.BQL($A74,AN$3,$C$1,$D$1,$E$1,$F$1,"cols=4;rows=1")</f>
        <v>27.249309800828225</v>
      </c>
      <c r="AO74" s="7">
        <v>28.826611343577426</v>
      </c>
      <c r="AP74" s="7">
        <v>29.84601449275366</v>
      </c>
      <c r="AQ74" s="7">
        <v>29.379928315412151</v>
      </c>
      <c r="AR74" s="35">
        <f>SUM(AO74:AQ74)/3</f>
        <v>29.350851383914414</v>
      </c>
      <c r="AS74" s="4">
        <f>_xll.BQL($A74,AS$3)</f>
        <v>860892000</v>
      </c>
      <c r="AT74" s="4">
        <f>_xll.BQL($A74,AT$3)</f>
        <v>839175000</v>
      </c>
      <c r="AU74" s="4">
        <f>_xll.BQL($A74,AU$3,$C$1,$D$1,$E$1,$F$1,"cols=4;rows=1")</f>
        <v>930380952.38095236</v>
      </c>
      <c r="AV74" s="4">
        <v>1197050000</v>
      </c>
      <c r="AW74" s="4">
        <v>1384533333.3333333</v>
      </c>
      <c r="AX74" s="4">
        <v>1484333333.3333333</v>
      </c>
      <c r="AY74" s="33">
        <f t="shared" si="63"/>
        <v>0.17177556343318803</v>
      </c>
      <c r="AZ74" s="39">
        <f t="shared" si="64"/>
        <v>1</v>
      </c>
      <c r="BA74" s="11">
        <f t="shared" si="46"/>
        <v>0.11062748172040247</v>
      </c>
      <c r="BB74" s="11">
        <f t="shared" si="47"/>
        <v>0.11342808483029886</v>
      </c>
      <c r="BC74" s="11">
        <f t="shared" si="48"/>
        <v>0.12613624625555211</v>
      </c>
      <c r="BD74" s="11">
        <f t="shared" si="49"/>
        <v>0.14732145996694679</v>
      </c>
      <c r="BE74" s="11">
        <f t="shared" si="50"/>
        <v>0.15910303554690317</v>
      </c>
      <c r="BF74" s="11">
        <f t="shared" si="51"/>
        <v>0.15960573476702508</v>
      </c>
      <c r="BG74" s="33">
        <f>SUM(BD74:BF74)/3</f>
        <v>0.15534341009362504</v>
      </c>
      <c r="BH74" s="39">
        <f t="shared" si="66"/>
        <v>0</v>
      </c>
      <c r="BI74">
        <f>_xll.BQL($A74,BI$3)</f>
        <v>6.4383990000000004</v>
      </c>
      <c r="BJ74">
        <f>_xll.BQL($A74,BJ$3,$C$1,$D$1,$E$1,$F$1)</f>
        <v>6.2983370000000001</v>
      </c>
      <c r="BK74">
        <f>_xll.BQL($A74,BK$3,$C$1,$D$1,$E$1,$F$1,"cols=4;rows=1")</f>
        <v>7.1308333333333342</v>
      </c>
      <c r="BL74">
        <v>9.0178260869565197</v>
      </c>
      <c r="BM74">
        <v>10.508235294117645</v>
      </c>
      <c r="BN74">
        <v>11.366666666666667</v>
      </c>
      <c r="BP74">
        <f>_xll.BQL($A74,BP$3)</f>
        <v>32.049434866314911</v>
      </c>
      <c r="BQ74">
        <f>_xll.BQL($A74,BQ$3,$C$1,$D$1,$E$1,$F$1)</f>
        <v>-4.1480314720966538</v>
      </c>
      <c r="BR74">
        <f>_xll.BQL($A74,BR$3,$C$1,$D$1,$E$1,$F$1,"cols=4;rows=1")</f>
        <v>10.754759581276865</v>
      </c>
      <c r="BS74">
        <v>26.462443664226036</v>
      </c>
      <c r="BT74">
        <v>16.527366937325048</v>
      </c>
      <c r="BU74">
        <v>8.1691297208538849</v>
      </c>
      <c r="BV74" s="33">
        <f>SUM(BS74:BU74)/300</f>
        <v>0.17052980107468324</v>
      </c>
      <c r="BW74" s="39">
        <f t="shared" si="67"/>
        <v>1</v>
      </c>
      <c r="BX74" s="4">
        <f>_xll.BQL($A74,BX$3)</f>
        <v>664199999.99999988</v>
      </c>
      <c r="BY74" s="4">
        <f>_xll.BQL($A74,BY$3,$C$1,$D$1,$E$1,$F$1)</f>
        <v>803800000</v>
      </c>
      <c r="BZ74" s="4">
        <f>_xll.BQL($A74,BZ$3,$C$1,$D$1,$E$1,$F$1,"cols=4;rows=1")</f>
        <v>820302561.69645</v>
      </c>
      <c r="CA74" s="4">
        <v>1078115623.37305</v>
      </c>
      <c r="CB74" s="4">
        <v>1287465142.45948</v>
      </c>
      <c r="CC74" s="4">
        <v>1620023568.54301</v>
      </c>
      <c r="CE74" s="13">
        <f>_xll.BQL($A74,CE$3)</f>
        <v>12.950319178462392</v>
      </c>
      <c r="CF74" s="13">
        <f>_xll.BQL($A74,CF$3)</f>
        <v>11.049276271097872</v>
      </c>
      <c r="CG74" s="13">
        <f>_xll.BQL($A74,CG$3,$C$1,$D$1,$E$1,$F$1,"cols=4;rows=1")</f>
        <v>11.679120408367142</v>
      </c>
      <c r="CH74" s="14">
        <v>13.683759374903989</v>
      </c>
      <c r="CI74" s="14">
        <v>13.972463942627375</v>
      </c>
      <c r="CJ74" s="14">
        <v>14.160314099193336</v>
      </c>
      <c r="CK74" s="33">
        <f>SUM(CH74:CJ74)/300</f>
        <v>0.13938845805574901</v>
      </c>
      <c r="CL74" s="39">
        <f t="shared" si="68"/>
        <v>1</v>
      </c>
      <c r="CM74" s="13">
        <f>_xll.BQL($A74,CM$3)</f>
        <v>1.6665093226339394</v>
      </c>
      <c r="CN74" s="13">
        <f>_xll.BQL($A74,CN$3)</f>
        <v>1.7123199842177945</v>
      </c>
      <c r="CO74" s="13">
        <f>_xll.BQL($A74,CO$3,$C$1,$D$1,$E$1,$F$1,"cols=4;rows=1")</f>
        <v>1.4961270017453627</v>
      </c>
      <c r="CP74" s="13">
        <v>0.95410147537339174</v>
      </c>
      <c r="CQ74" s="13">
        <v>0.64006033174505339</v>
      </c>
      <c r="CR74" s="13">
        <v>0.1492978761837386</v>
      </c>
      <c r="CT74" s="13" t="str">
        <f>_xll.BQL($A74,CT$3)</f>
        <v>IG1</v>
      </c>
      <c r="CU74" s="13" t="str">
        <f>_xll.BQL($A74,CU$3)</f>
        <v>BBB+</v>
      </c>
      <c r="CW74" s="40">
        <f t="shared" si="69"/>
        <v>4</v>
      </c>
      <c r="CX74" s="43">
        <f t="shared" si="70"/>
        <v>1</v>
      </c>
    </row>
    <row r="75" spans="1:102" x14ac:dyDescent="0.25">
      <c r="C75" s="4"/>
      <c r="D75" s="4"/>
      <c r="E75" s="4"/>
      <c r="J75" s="6"/>
      <c r="K75" s="6"/>
      <c r="L75" s="6"/>
      <c r="M75" s="6"/>
      <c r="N75" s="6"/>
      <c r="P75" s="39"/>
      <c r="Q75" s="4"/>
      <c r="R75" s="4"/>
      <c r="X75" s="7"/>
      <c r="Y75" s="7"/>
      <c r="Z75" s="7"/>
      <c r="AY75" s="33"/>
      <c r="AZ75" s="39">
        <f t="shared" si="64"/>
        <v>0</v>
      </c>
      <c r="BA75" s="11"/>
      <c r="BB75" s="11"/>
      <c r="BC75" s="11"/>
      <c r="BD75" s="11"/>
      <c r="BE75" s="11"/>
      <c r="BF75" s="11"/>
      <c r="BH75" s="39">
        <f t="shared" si="66"/>
        <v>0</v>
      </c>
      <c r="BW75" s="39"/>
      <c r="CE75" s="13"/>
      <c r="CF75" s="13"/>
      <c r="CG75" s="13"/>
      <c r="CH75" s="14"/>
      <c r="CI75" s="14"/>
      <c r="CJ75" s="14"/>
      <c r="CL75" s="39"/>
      <c r="CM75" s="13"/>
      <c r="CN75" s="13"/>
      <c r="CO75" s="13"/>
      <c r="CP75" s="13"/>
      <c r="CQ75" s="13"/>
      <c r="CR75" s="13"/>
      <c r="CT75" s="13"/>
      <c r="CU75" s="13"/>
      <c r="CW75" s="40"/>
      <c r="CX75" s="43"/>
    </row>
    <row r="76" spans="1:102" s="15" customFormat="1" x14ac:dyDescent="0.25">
      <c r="A76" s="15" t="str">
        <f>Notations!I77</f>
        <v>IRM US Equity</v>
      </c>
      <c r="C76" s="16">
        <f>_xll.BQL($A76,C$3)</f>
        <v>5480289000</v>
      </c>
      <c r="D76" s="16">
        <f>_xll.BQL($A76,D$3)</f>
        <v>5988459000</v>
      </c>
      <c r="E76" s="16">
        <f>_xll.BQL($A76,E$3,$C$1,$D$1,$E$1,$F$1,"cols=4;rows=1")</f>
        <v>6166285714.2857141</v>
      </c>
      <c r="F76" s="16">
        <v>6772428571.4285717</v>
      </c>
      <c r="G76" s="16">
        <v>7396166666.666667</v>
      </c>
      <c r="H76" s="16">
        <v>8307000000</v>
      </c>
      <c r="J76" s="17">
        <f t="shared" ref="J76:N77" si="112">D76/C76-1</f>
        <v>9.2726861667331795E-2</v>
      </c>
      <c r="K76" s="17">
        <f t="shared" si="112"/>
        <v>2.9694903861863908E-2</v>
      </c>
      <c r="L76" s="17">
        <f t="shared" si="112"/>
        <v>9.8299508849967632E-2</v>
      </c>
      <c r="M76" s="17">
        <f t="shared" si="112"/>
        <v>9.2099619606105909E-2</v>
      </c>
      <c r="N76" s="17">
        <f t="shared" si="112"/>
        <v>0.12314937918290991</v>
      </c>
      <c r="O76" s="33">
        <f t="shared" ref="O76:O95" si="113">SUM(L76:N76)/3</f>
        <v>0.10451616921299449</v>
      </c>
      <c r="P76" s="39">
        <f t="shared" si="62"/>
        <v>1</v>
      </c>
      <c r="Q76" s="16">
        <f>_xll.BQL($A76,Q$3)</f>
        <v>3122489000</v>
      </c>
      <c r="R76" s="16">
        <f>_xll.BQL($A76,R$3)</f>
        <v>3379514000</v>
      </c>
      <c r="S76" s="16">
        <f>_xll.BQL($A76,S$3,$C$1,$D$1,$E$1,$F$1,"cols=4;rows=1")</f>
        <v>3478088560.1202111</v>
      </c>
      <c r="T76" s="16">
        <v>3863157743.0594049</v>
      </c>
      <c r="U76" s="16">
        <v>4256611768.8680053</v>
      </c>
      <c r="V76" s="16">
        <v>4780974682.6374969</v>
      </c>
      <c r="X76" s="18">
        <f>_xll.BQL($A76,X$3)</f>
        <v>56.976721483118865</v>
      </c>
      <c r="Y76" s="18">
        <f>_xll.BQL($A76,Y$3)</f>
        <v>56.433783716311659</v>
      </c>
      <c r="Z76" s="18">
        <f>_xll.BQL($A76,Z$3,$C$1,$D$1,$E$1,$F$1,"cols=4;rows=1")</f>
        <v>56.426663863341197</v>
      </c>
      <c r="AA76" s="15">
        <v>56.933490278233698</v>
      </c>
      <c r="AB76" s="15">
        <v>57.217833662008303</v>
      </c>
      <c r="AC76" s="15">
        <v>57.555851761021501</v>
      </c>
      <c r="AD76" s="35">
        <f>SUM(AA76:AC76)/3</f>
        <v>57.235725233754501</v>
      </c>
      <c r="AE76" s="16">
        <f>_xll.BQL($A76,AE$3)</f>
        <v>2404937000</v>
      </c>
      <c r="AF76" s="16">
        <f>_xll.BQL($A76,AF$3)</f>
        <v>2600021000</v>
      </c>
      <c r="AG76" s="16">
        <f>_xll.BQL($A76,AG$3,$C$1,$D$1,$E$1,$F$1,"cols=4;rows=1")</f>
        <v>2217500000</v>
      </c>
      <c r="AH76" s="16">
        <v>2436444444.4444399</v>
      </c>
      <c r="AI76" s="16">
        <v>2677875000</v>
      </c>
      <c r="AJ76" s="16">
        <v>2857500000</v>
      </c>
      <c r="AL76" s="18">
        <f>_xll.BQL($A76,AL$3)</f>
        <v>43.883397390174132</v>
      </c>
      <c r="AM76" s="18">
        <f>_xll.BQL($A76,AM$3)</f>
        <v>43.417196310436459</v>
      </c>
      <c r="AN76" s="18">
        <f>_xll.BQL($A76,AN$3,$C$1,$D$1,$E$1,$F$1,"cols=4;rows=1")</f>
        <v>35.961681030488371</v>
      </c>
      <c r="AO76" s="18">
        <v>35.975934168184189</v>
      </c>
      <c r="AP76" s="18">
        <v>36.206255492710184</v>
      </c>
      <c r="AQ76" s="18">
        <v>34.398699891657635</v>
      </c>
      <c r="AR76" s="35">
        <f>SUM(AO76:AQ76)/3</f>
        <v>35.526963184184005</v>
      </c>
      <c r="AS76" s="16">
        <f>_xll.BQL($A76,AS$3)</f>
        <v>332963350</v>
      </c>
      <c r="AT76" s="16">
        <f>_xll.BQL($A76,AT$3)</f>
        <v>302480080</v>
      </c>
      <c r="AU76" s="16">
        <f>_xll.BQL($A76,AU$3,$C$1,$D$1,$E$1,$F$1,"cols=4;rows=1")</f>
        <v>262500000</v>
      </c>
      <c r="AV76" s="16">
        <v>436750000</v>
      </c>
      <c r="AW76" s="16">
        <v>563750000</v>
      </c>
      <c r="AX76" s="16">
        <v>592000000</v>
      </c>
      <c r="AY76" s="33">
        <f t="shared" si="63"/>
        <v>0.33490153001426681</v>
      </c>
      <c r="AZ76" s="39">
        <f t="shared" si="64"/>
        <v>2</v>
      </c>
      <c r="BA76" s="17">
        <f t="shared" ref="BA76:BF77" si="114">AS76/C76</f>
        <v>6.0756531270522413E-2</v>
      </c>
      <c r="BB76" s="17">
        <f t="shared" si="114"/>
        <v>5.0510503620380467E-2</v>
      </c>
      <c r="BC76" s="17">
        <f t="shared" si="114"/>
        <v>4.2570197386711146E-2</v>
      </c>
      <c r="BD76" s="17">
        <f t="shared" si="114"/>
        <v>6.4489421393465099E-2</v>
      </c>
      <c r="BE76" s="17">
        <f t="shared" si="114"/>
        <v>7.6221916758681299E-2</v>
      </c>
      <c r="BF76" s="17">
        <f t="shared" si="114"/>
        <v>7.1265198025761409E-2</v>
      </c>
      <c r="BG76" s="33">
        <f>SUM(BD76:BF76)/3</f>
        <v>7.0658845392635936E-2</v>
      </c>
      <c r="BH76" s="39">
        <f t="shared" si="66"/>
        <v>0</v>
      </c>
      <c r="BI76" s="15">
        <f>_xll.BQL($A76,BI$3)</f>
        <v>1.135942</v>
      </c>
      <c r="BJ76" s="15">
        <f>_xll.BQL($A76,BJ$3,$C$1,$D$1,$E$1,$F$1)</f>
        <v>1.0252079999999999</v>
      </c>
      <c r="BK76" s="15">
        <f>_xll.BQL($A76,BK$3,$C$1,$D$1,$E$1,$F$1,"cols=4;rows=1")</f>
        <v>1.8183333333333334</v>
      </c>
      <c r="BL76" s="15">
        <v>1.95</v>
      </c>
      <c r="BM76" s="15">
        <v>2.4214285714285713</v>
      </c>
      <c r="BN76" s="15">
        <v>3.1999999999999997</v>
      </c>
      <c r="BP76" s="15">
        <f>_xll.BQL($A76,BP$3)</f>
        <v>-37.303573823567881</v>
      </c>
      <c r="BQ76" s="15">
        <f>_xll.BQL($A76,BQ$3,$C$1,$D$1,$E$1,$F$1)</f>
        <v>-23.383132911889049</v>
      </c>
      <c r="BR76" s="15">
        <f>_xll.BQL($A76,BR$3,$C$1,$D$1,$E$1,$F$1,"cols=4;rows=1")</f>
        <v>60.072726717854735</v>
      </c>
      <c r="BS76" s="15">
        <v>7.2410632447296024</v>
      </c>
      <c r="BT76" s="15">
        <v>24.175824175824172</v>
      </c>
      <c r="BU76" s="15">
        <v>32.153392330383475</v>
      </c>
      <c r="BV76" s="33">
        <f>SUM(BS76:BU76)/300</f>
        <v>0.21190093250312414</v>
      </c>
      <c r="BW76" s="39">
        <f t="shared" si="67"/>
        <v>1</v>
      </c>
      <c r="BX76" s="16">
        <f>_xll.BQL($A76,BX$3)</f>
        <v>-225655999.99999994</v>
      </c>
      <c r="BY76" s="16">
        <f>_xll.BQL($A76,BY$3,$C$1,$D$1,$E$1,$F$1)</f>
        <v>-338307999.99999988</v>
      </c>
      <c r="BZ76" s="16">
        <f>_xll.BQL($A76,BZ$3,$C$1,$D$1,$E$1,$F$1,"cols=4;rows=1")</f>
        <v>621220000</v>
      </c>
      <c r="CA76" s="16">
        <v>847450000</v>
      </c>
      <c r="CB76" s="16">
        <v>1112810000</v>
      </c>
      <c r="CC76" s="16">
        <v>1844690000</v>
      </c>
      <c r="CE76" s="19">
        <f>_xll.BQL($A76,CE$3)</f>
        <v>43.435229324921352</v>
      </c>
      <c r="CF76" s="19" t="str">
        <f>_xll.BQL($A76,CF$3)</f>
        <v>#N/A</v>
      </c>
      <c r="CG76" s="19">
        <f>_xll.BQL($A76,CG$3,$C$1,$D$1,$E$1,$F$1,"cols=4;rows=1")</f>
        <v>3014.6</v>
      </c>
      <c r="CH76" s="20">
        <v>-74.099999999999994</v>
      </c>
      <c r="CI76" s="20">
        <v>-61</v>
      </c>
      <c r="CJ76" s="20">
        <v>-50.969874095993518</v>
      </c>
      <c r="CK76" s="33">
        <f>SUM(CH76:CJ76)/300</f>
        <v>-0.62023291365331168</v>
      </c>
      <c r="CL76" s="39">
        <f t="shared" si="68"/>
        <v>-2</v>
      </c>
      <c r="CM76" s="19">
        <f>_xll.BQL($A76,CM$3)</f>
        <v>6.5704668981247565</v>
      </c>
      <c r="CN76" s="19">
        <f>_xll.BQL($A76,CN$3)</f>
        <v>6.749453238006109</v>
      </c>
      <c r="CO76" s="19">
        <f>_xll.BQL($A76,CO$3,$C$1,$D$1,$E$1,$F$1,"cols=4;rows=1")</f>
        <v>6.3544784739034075</v>
      </c>
      <c r="CP76" s="19">
        <v>6.2218366374116094</v>
      </c>
      <c r="CQ76" s="19">
        <v>6.0884514417670985</v>
      </c>
      <c r="CR76" s="19">
        <v>5.7438740050186601</v>
      </c>
      <c r="CT76" s="19" t="str">
        <f>_xll.BQL($A76,CT$3)</f>
        <v>IG5</v>
      </c>
      <c r="CU76" s="19" t="str">
        <f>_xll.BQL($A76,CU$3)</f>
        <v>BB-</v>
      </c>
      <c r="CW76" s="40">
        <f t="shared" si="69"/>
        <v>2</v>
      </c>
      <c r="CX76" s="43">
        <f t="shared" si="70"/>
        <v>0</v>
      </c>
    </row>
    <row r="77" spans="1:102" s="15" customFormat="1" x14ac:dyDescent="0.25">
      <c r="A77" s="15" t="str">
        <f>Notations!I78</f>
        <v>CBRE US Equity</v>
      </c>
      <c r="C77" s="16">
        <f>_xll.BQL($A77,C$3)</f>
        <v>31949000000</v>
      </c>
      <c r="D77" s="16">
        <f>_xll.BQL($A77,D$3)</f>
        <v>34312000000</v>
      </c>
      <c r="E77" s="16">
        <f>_xll.BQL($A77,E$3,$C$1,$D$1,$E$1,$F$1,"cols=4;rows=1")</f>
        <v>35565700000</v>
      </c>
      <c r="F77" s="16">
        <v>36578500000</v>
      </c>
      <c r="G77" s="16">
        <v>41309181818.181816</v>
      </c>
      <c r="H77" s="16">
        <v>41597000000</v>
      </c>
      <c r="J77" s="17">
        <f t="shared" si="112"/>
        <v>7.3961626341982445E-2</v>
      </c>
      <c r="K77" s="17">
        <f t="shared" si="112"/>
        <v>3.6538237351363856E-2</v>
      </c>
      <c r="L77" s="17">
        <f t="shared" si="112"/>
        <v>2.8476875191546958E-2</v>
      </c>
      <c r="M77" s="17">
        <f t="shared" si="112"/>
        <v>0.12932957388033461</v>
      </c>
      <c r="N77" s="17">
        <f t="shared" si="112"/>
        <v>6.9674142442468501E-3</v>
      </c>
      <c r="O77" s="33">
        <f t="shared" si="113"/>
        <v>5.4924621105376138E-2</v>
      </c>
      <c r="P77" s="39">
        <f t="shared" si="62"/>
        <v>0</v>
      </c>
      <c r="Q77" s="16">
        <f>_xll.BQL($A77,Q$3)</f>
        <v>6273999999.999999</v>
      </c>
      <c r="R77" s="16">
        <f>_xll.BQL($A77,R$3)</f>
        <v>6699000000.000001</v>
      </c>
      <c r="S77" s="16">
        <f>_xll.BQL($A77,S$3,$C$1,$D$1,$E$1,$F$1,"cols=4;rows=1")</f>
        <v>7099465936.2660303</v>
      </c>
      <c r="T77" s="16">
        <v>7937346259.7950449</v>
      </c>
      <c r="U77" s="16">
        <v>8664499283.276886</v>
      </c>
      <c r="V77" s="16">
        <v>9238287081.1297226</v>
      </c>
      <c r="X77" s="18">
        <f>_xll.BQL($A77,X$3)</f>
        <v>19.637547341074836</v>
      </c>
      <c r="Y77" s="18">
        <f>_xll.BQL($A77,Y$3)</f>
        <v>19.523781767311732</v>
      </c>
      <c r="Z77" s="18">
        <f>_xll.BQL($A77,Z$3,$C$1,$D$1,$E$1,$F$1,"cols=4;rows=1")</f>
        <v>20.1775206893332</v>
      </c>
      <c r="AA77" s="15">
        <v>19.903330103101201</v>
      </c>
      <c r="AB77" s="15">
        <v>19.823929305271701</v>
      </c>
      <c r="AC77" s="15">
        <v>19.9184849958956</v>
      </c>
      <c r="AD77" s="35">
        <f>SUM(AA77:AC77)/3</f>
        <v>19.881914801422834</v>
      </c>
      <c r="AE77" s="16">
        <f>_xll.BQL($A77,AE$3)</f>
        <v>2161000000</v>
      </c>
      <c r="AF77" s="16">
        <f>_xll.BQL($A77,AF$3)</f>
        <v>2320962000</v>
      </c>
      <c r="AG77" s="16">
        <f>_xll.BQL($A77,AG$3,$C$1,$D$1,$E$1,$F$1,"cols=4;rows=1")</f>
        <v>2631200000</v>
      </c>
      <c r="AH77" s="16">
        <v>3088700000</v>
      </c>
      <c r="AI77" s="16">
        <v>3455900000</v>
      </c>
      <c r="AJ77" s="16">
        <v>3717400000</v>
      </c>
      <c r="AL77" s="18">
        <f>_xll.BQL($A77,AL$3)</f>
        <v>6.7639049735515977</v>
      </c>
      <c r="AM77" s="18">
        <f>_xll.BQL($A77,AM$3)</f>
        <v>6.7642865469806486</v>
      </c>
      <c r="AN77" s="18">
        <f>_xll.BQL($A77,AN$3,$C$1,$D$1,$E$1,$F$1,"cols=4;rows=1")</f>
        <v>7.3981392184042489</v>
      </c>
      <c r="AO77" s="18">
        <v>8.4440313298795733</v>
      </c>
      <c r="AP77" s="18">
        <v>8.3659366946815705</v>
      </c>
      <c r="AQ77" s="18">
        <v>8.936702166021588</v>
      </c>
      <c r="AR77" s="35">
        <f>SUM(AO77:AQ77)/3</f>
        <v>8.5822233968609112</v>
      </c>
      <c r="AS77" s="16">
        <f>_xll.BQL($A77,AS$3)</f>
        <v>1090670000</v>
      </c>
      <c r="AT77" s="16">
        <f>_xll.BQL($A77,AT$3)</f>
        <v>1148418227.1346171</v>
      </c>
      <c r="AU77" s="16">
        <f>_xll.BQL($A77,AU$3,$C$1,$D$1,$E$1,$F$1,"cols=4;rows=1")</f>
        <v>1127125000</v>
      </c>
      <c r="AV77" s="16">
        <v>1689111111.1111112</v>
      </c>
      <c r="AW77" s="16">
        <v>1945444444.4444444</v>
      </c>
      <c r="AX77" s="16">
        <v>2172500000</v>
      </c>
      <c r="AY77" s="33">
        <f t="shared" si="63"/>
        <v>0.25568972021009478</v>
      </c>
      <c r="AZ77" s="39">
        <f t="shared" si="64"/>
        <v>2</v>
      </c>
      <c r="BA77" s="17">
        <f t="shared" si="114"/>
        <v>3.4137844689974647E-2</v>
      </c>
      <c r="BB77" s="17">
        <f t="shared" si="114"/>
        <v>3.3469871390027314E-2</v>
      </c>
      <c r="BC77" s="17">
        <f t="shared" si="114"/>
        <v>3.1691348687077715E-2</v>
      </c>
      <c r="BD77" s="17">
        <f t="shared" si="114"/>
        <v>4.6177703052643251E-2</v>
      </c>
      <c r="BE77" s="17">
        <f t="shared" si="114"/>
        <v>4.7094722258289243E-2</v>
      </c>
      <c r="BF77" s="17">
        <f t="shared" si="114"/>
        <v>5.2227324085871579E-2</v>
      </c>
      <c r="BG77" s="33">
        <f>SUM(BD77:BF77)/3</f>
        <v>4.849991646560136E-2</v>
      </c>
      <c r="BH77" s="39">
        <f t="shared" si="66"/>
        <v>0</v>
      </c>
      <c r="BI77" s="15">
        <f>_xll.BQL($A77,BI$3)</f>
        <v>3.4848889999999999</v>
      </c>
      <c r="BJ77" s="15">
        <f>_xll.BQL($A77,BJ$3,$C$1,$D$1,$E$1,$F$1)</f>
        <v>3.7279040000000001</v>
      </c>
      <c r="BK77" s="15">
        <f>_xll.BQL($A77,BK$3,$C$1,$D$1,$E$1,$F$1,"cols=4;rows=1")</f>
        <v>5.0127272727272718</v>
      </c>
      <c r="BL77" s="15">
        <v>6.0227272727272725</v>
      </c>
      <c r="BM77" s="15">
        <v>7.1324999999999994</v>
      </c>
      <c r="BN77" s="15">
        <v>8.2050000000000001</v>
      </c>
      <c r="BP77" s="15">
        <f>_xll.BQL($A77,BP$3)</f>
        <v>-31.743804500194983</v>
      </c>
      <c r="BQ77" s="15">
        <f>_xll.BQL($A77,BQ$3,$C$1,$D$1,$E$1,$F$1)</f>
        <v>9.6342069887136876</v>
      </c>
      <c r="BR77" s="15">
        <f>_xll.BQL($A77,BR$3,$C$1,$D$1,$E$1,$F$1,"cols=4;rows=1")</f>
        <v>43.841805943525664</v>
      </c>
      <c r="BS77" s="15">
        <v>20.14871236851652</v>
      </c>
      <c r="BT77" s="15">
        <v>18.426415094339617</v>
      </c>
      <c r="BU77" s="15">
        <v>15.036803364879086</v>
      </c>
      <c r="BV77" s="33">
        <f>SUM(BS77:BU77)/300</f>
        <v>0.17870643609245074</v>
      </c>
      <c r="BW77" s="39">
        <f t="shared" si="67"/>
        <v>1</v>
      </c>
      <c r="BX77" s="16">
        <f>_xll.BQL($A77,BX$3)</f>
        <v>175000000</v>
      </c>
      <c r="BY77" s="16">
        <f>_xll.BQL($A77,BY$3,$C$1,$D$1,$E$1,$F$1)</f>
        <v>913646999.99999988</v>
      </c>
      <c r="BZ77" s="16">
        <f>_xll.BQL($A77,BZ$3,$C$1,$D$1,$E$1,$F$1,"cols=4;rows=1")</f>
        <v>1001303825.33445</v>
      </c>
      <c r="CA77" s="16">
        <v>1786022976.4314001</v>
      </c>
      <c r="CB77" s="16">
        <v>2106593095.5633299</v>
      </c>
      <c r="CC77" s="16">
        <v>2387433204.83391</v>
      </c>
      <c r="CE77" s="19">
        <f>_xll.BQL($A77,CE$3)</f>
        <v>12.233043447837391</v>
      </c>
      <c r="CF77" s="19">
        <f>_xll.BQL($A77,CF$3)</f>
        <v>11.700037420578974</v>
      </c>
      <c r="CG77" s="19">
        <f>_xll.BQL($A77,CG$3,$C$1,$D$1,$E$1,$F$1,"cols=4;rows=1")</f>
        <v>12.902435943161365</v>
      </c>
      <c r="CH77" s="20">
        <v>16.083939730887671</v>
      </c>
      <c r="CI77" s="20">
        <v>17.440996229487105</v>
      </c>
      <c r="CJ77" s="20">
        <v>18.28281780882514</v>
      </c>
      <c r="CK77" s="33">
        <f>SUM(CH77:CJ77)/300</f>
        <v>0.17269251256399973</v>
      </c>
      <c r="CL77" s="39">
        <f t="shared" si="68"/>
        <v>1</v>
      </c>
      <c r="CM77" s="19">
        <f>_xll.BQL($A77,CM$3)</f>
        <v>1.8776867963152508</v>
      </c>
      <c r="CN77" s="19">
        <f>_xll.BQL($A77,CN$3)</f>
        <v>3.0172645020501405</v>
      </c>
      <c r="CO77" s="19">
        <f>_xll.BQL($A77,CO$3,$C$1,$D$1,$E$1,$F$1,"cols=4;rows=1")</f>
        <v>1.1301877470355732</v>
      </c>
      <c r="CP77" s="19">
        <v>0.81161815650597335</v>
      </c>
      <c r="CQ77" s="19">
        <v>0.56888220145258828</v>
      </c>
      <c r="CR77" s="19">
        <v>0.52294614515521598</v>
      </c>
      <c r="CT77" s="19" t="str">
        <f>_xll.BQL($A77,CT$3)</f>
        <v>IG1</v>
      </c>
      <c r="CU77" s="19" t="str">
        <f>_xll.BQL($A77,CU$3)</f>
        <v>BBB+</v>
      </c>
      <c r="CW77" s="40">
        <f t="shared" si="69"/>
        <v>4</v>
      </c>
      <c r="CX77" s="43">
        <f t="shared" si="70"/>
        <v>1</v>
      </c>
    </row>
    <row r="78" spans="1:102" s="15" customFormat="1" x14ac:dyDescent="0.25">
      <c r="C78" s="16"/>
      <c r="D78" s="16"/>
      <c r="E78" s="16"/>
      <c r="F78" s="16"/>
      <c r="G78" s="16"/>
      <c r="H78" s="16"/>
      <c r="J78" s="17"/>
      <c r="K78" s="17"/>
      <c r="L78" s="17"/>
      <c r="M78" s="17"/>
      <c r="N78" s="17"/>
      <c r="O78" s="33"/>
      <c r="P78" s="39"/>
      <c r="Q78" s="22" t="s">
        <v>120</v>
      </c>
      <c r="R78" s="21" t="s">
        <v>122</v>
      </c>
      <c r="S78" s="16" t="s">
        <v>123</v>
      </c>
      <c r="T78" s="16"/>
      <c r="U78" s="16"/>
      <c r="V78" s="16"/>
      <c r="X78" s="18" t="s">
        <v>125</v>
      </c>
      <c r="Y78" s="18" t="s">
        <v>126</v>
      </c>
      <c r="Z78" s="18" t="s">
        <v>127</v>
      </c>
      <c r="AD78" s="31"/>
      <c r="AE78" s="16" t="s">
        <v>134</v>
      </c>
      <c r="AF78" s="21" t="s">
        <v>135</v>
      </c>
      <c r="AG78" s="16" t="s">
        <v>136</v>
      </c>
      <c r="AH78" s="16"/>
      <c r="AI78" s="16"/>
      <c r="AJ78" s="16"/>
      <c r="AL78" s="18" t="s">
        <v>117</v>
      </c>
      <c r="AM78" s="18" t="s">
        <v>118</v>
      </c>
      <c r="AN78" s="18" t="s">
        <v>119</v>
      </c>
      <c r="AR78" s="31"/>
      <c r="AS78" s="16"/>
      <c r="AT78" s="16"/>
      <c r="AU78" s="16"/>
      <c r="AV78" s="16"/>
      <c r="AW78" s="16"/>
      <c r="AX78" s="16"/>
      <c r="AY78" s="33"/>
      <c r="AZ78" s="39"/>
      <c r="BA78" s="17"/>
      <c r="BB78" s="17"/>
      <c r="BC78" s="17"/>
      <c r="BD78" s="17"/>
      <c r="BE78" s="17"/>
      <c r="BF78" s="17"/>
      <c r="BG78" s="33"/>
      <c r="BH78" s="39"/>
      <c r="BV78" s="33"/>
      <c r="BW78" s="39"/>
      <c r="BX78" s="16"/>
      <c r="BY78" s="16"/>
      <c r="BZ78" s="16"/>
      <c r="CA78" s="16"/>
      <c r="CB78" s="16"/>
      <c r="CC78" s="16"/>
      <c r="CE78" s="19"/>
      <c r="CF78" s="19"/>
      <c r="CG78" s="19"/>
      <c r="CH78" s="20"/>
      <c r="CI78" s="20"/>
      <c r="CJ78" s="20"/>
      <c r="CK78" s="33"/>
      <c r="CL78" s="39"/>
      <c r="CM78" s="19"/>
      <c r="CN78" s="19"/>
      <c r="CO78" s="19"/>
      <c r="CP78" s="19"/>
      <c r="CQ78" s="19"/>
      <c r="CR78" s="19"/>
      <c r="CT78" s="19"/>
      <c r="CU78" s="19"/>
      <c r="CW78" s="40"/>
      <c r="CX78" s="43"/>
    </row>
    <row r="79" spans="1:102" s="15" customFormat="1" x14ac:dyDescent="0.25">
      <c r="C79" s="16"/>
      <c r="D79" s="16"/>
      <c r="E79" s="16"/>
      <c r="F79" s="16"/>
      <c r="G79" s="16"/>
      <c r="H79" s="16"/>
      <c r="J79" s="17"/>
      <c r="K79" s="17"/>
      <c r="L79" s="17"/>
      <c r="M79" s="17"/>
      <c r="N79" s="17"/>
      <c r="O79" s="33"/>
      <c r="P79" s="39"/>
      <c r="Q79" s="60" t="s">
        <v>121</v>
      </c>
      <c r="R79" s="60"/>
      <c r="S79" s="60"/>
      <c r="T79" s="60"/>
      <c r="U79" s="60"/>
      <c r="V79" s="60"/>
      <c r="X79" s="61" t="s">
        <v>124</v>
      </c>
      <c r="Y79" s="61"/>
      <c r="Z79" s="61"/>
      <c r="AA79" s="61"/>
      <c r="AB79" s="61"/>
      <c r="AC79" s="61"/>
      <c r="AD79" s="31"/>
      <c r="AE79" s="60" t="s">
        <v>115</v>
      </c>
      <c r="AF79" s="60"/>
      <c r="AG79" s="60"/>
      <c r="AH79" s="60"/>
      <c r="AI79" s="60"/>
      <c r="AJ79" s="60"/>
      <c r="AL79" s="61" t="s">
        <v>116</v>
      </c>
      <c r="AM79" s="61"/>
      <c r="AN79" s="61"/>
      <c r="AO79" s="61"/>
      <c r="AP79" s="61"/>
      <c r="AQ79" s="61"/>
      <c r="AR79" s="31"/>
      <c r="AS79" s="16"/>
      <c r="AT79" s="16"/>
      <c r="AU79" s="16"/>
      <c r="AV79" s="16"/>
      <c r="AW79" s="16"/>
      <c r="AX79" s="16"/>
      <c r="AY79" s="33"/>
      <c r="AZ79" s="39"/>
      <c r="BA79" s="17"/>
      <c r="BB79" s="17"/>
      <c r="BC79" s="17"/>
      <c r="BD79" s="17"/>
      <c r="BE79" s="17"/>
      <c r="BF79" s="17"/>
      <c r="BG79" s="33"/>
      <c r="BH79" s="39"/>
      <c r="BV79" s="33"/>
      <c r="BW79" s="39"/>
      <c r="BX79" s="16"/>
      <c r="BY79" s="16"/>
      <c r="BZ79" s="16"/>
      <c r="CA79" s="16"/>
      <c r="CB79" s="16"/>
      <c r="CC79" s="16"/>
      <c r="CE79" s="19"/>
      <c r="CF79" s="19"/>
      <c r="CG79" s="19"/>
      <c r="CH79" s="20"/>
      <c r="CI79" s="20"/>
      <c r="CJ79" s="20"/>
      <c r="CK79" s="33"/>
      <c r="CL79" s="39"/>
      <c r="CM79" s="19"/>
      <c r="CN79" s="19"/>
      <c r="CO79" s="19"/>
      <c r="CP79" s="19"/>
      <c r="CQ79" s="19"/>
      <c r="CR79" s="19"/>
      <c r="CT79" s="19"/>
      <c r="CU79" s="19"/>
      <c r="CW79" s="40"/>
      <c r="CX79" s="43"/>
    </row>
    <row r="80" spans="1:102" s="15" customFormat="1" x14ac:dyDescent="0.25">
      <c r="A80" s="15" t="str">
        <f>Notations!I81</f>
        <v>INVH US Equity</v>
      </c>
      <c r="C80" s="16">
        <f>_xll.BQL($A80,C$3)</f>
        <v>2432278000</v>
      </c>
      <c r="D80" s="16">
        <f>_xll.BQL($A80,D$3)</f>
        <v>2584133000</v>
      </c>
      <c r="E80" s="16">
        <f>_xll.BQL($A80,E$3,$C$1,$D$1,$E$1,$F$1,"cols=4;rows=1")</f>
        <v>2590647058.8235292</v>
      </c>
      <c r="F80" s="16">
        <v>2691157894.7368422</v>
      </c>
      <c r="G80" s="16">
        <v>2805285714.2857141</v>
      </c>
      <c r="H80" s="16">
        <v>2894800000</v>
      </c>
      <c r="J80" s="17">
        <f t="shared" ref="J80:N81" si="115">D80/C80-1</f>
        <v>6.2433241594916478E-2</v>
      </c>
      <c r="K80" s="17">
        <f t="shared" si="115"/>
        <v>2.5207908507531851E-3</v>
      </c>
      <c r="L80" s="17">
        <f t="shared" si="115"/>
        <v>3.879757976717868E-2</v>
      </c>
      <c r="M80" s="17">
        <f t="shared" si="115"/>
        <v>4.2408444250734645E-2</v>
      </c>
      <c r="N80" s="17">
        <f t="shared" si="115"/>
        <v>3.1909151092325727E-2</v>
      </c>
      <c r="O80" s="33">
        <f t="shared" si="113"/>
        <v>3.7705058370079682E-2</v>
      </c>
      <c r="P80" s="39">
        <f t="shared" si="62"/>
        <v>0</v>
      </c>
      <c r="Q80" s="16">
        <f>_xll.BQL($A80,Q$78)</f>
        <v>2418631000</v>
      </c>
      <c r="R80" s="16">
        <f>_xll.BQL($A80,R$78)</f>
        <v>2531815000</v>
      </c>
      <c r="S80" s="16">
        <f>_xll.BQL($A80,S$78,$C$1,$D$1,$E$1,$F$1,"cols=4;rows=1")</f>
        <v>2371676500</v>
      </c>
      <c r="T80" s="16">
        <v>2461470500</v>
      </c>
      <c r="U80" s="16">
        <v>2510033750</v>
      </c>
      <c r="V80" s="16">
        <v>2713800000</v>
      </c>
      <c r="X80" s="16">
        <f>_xll.BQL($A80,X$78)</f>
        <v>8.6224047792167671</v>
      </c>
      <c r="Y80" s="16">
        <f>_xll.BQL($A80,Y$78)</f>
        <v>6.6368606375092662</v>
      </c>
      <c r="Z80" s="16">
        <f>_xll.BQL($A80,Z$78,$C$1,$D$1,$E$1,$F$1,"cols=4;rows=1")</f>
        <v>-1.9413668310709653</v>
      </c>
      <c r="AA80" s="15">
        <v>3.7860981461847767</v>
      </c>
      <c r="AB80" s="15">
        <v>1.9729365027937569</v>
      </c>
      <c r="AC80" s="15">
        <v>8.1180681335460125</v>
      </c>
      <c r="AD80" s="35">
        <f>SUM(AA80:AC80)/3</f>
        <v>4.6257009275081815</v>
      </c>
      <c r="AE80" s="16">
        <f>_xll.BQL($A80,AE$78)</f>
        <v>529575000.00000006</v>
      </c>
      <c r="AF80" s="16">
        <f>_xll.BQL($A80,AF$78)</f>
        <v>755254000</v>
      </c>
      <c r="AG80" s="16">
        <f>_xll.BQL($A80,AG$78,$C$1,$D$1,$E$1,$F$1,"cols=4;rows=1")</f>
        <v>741000000</v>
      </c>
      <c r="AH80" s="16">
        <v>810090909.09090912</v>
      </c>
      <c r="AI80" s="16">
        <v>877400000</v>
      </c>
      <c r="AJ80" s="16">
        <v>885000000</v>
      </c>
      <c r="AL80" s="16">
        <f>_xll.BQL($A80,AL$78)</f>
        <v>21.772798997483022</v>
      </c>
      <c r="AM80" s="16">
        <f>_xll.BQL($A80,AM$78)</f>
        <v>29.226591665367067</v>
      </c>
      <c r="AN80" s="16">
        <f>_xll.BQL($A80,AN$78,$C$1,$D$1,$E$1,$F$1,"cols=4;rows=1")</f>
        <v>28.602892759019994</v>
      </c>
      <c r="AO80" s="15">
        <v>30.101946477210522</v>
      </c>
      <c r="AP80" s="15">
        <v>31.276671589346691</v>
      </c>
      <c r="AQ80" s="15">
        <v>30.572060245958269</v>
      </c>
      <c r="AR80" s="35">
        <f>SUM(AO80:AQ80)/3</f>
        <v>30.650226104171825</v>
      </c>
      <c r="AS80" s="16">
        <f>_xll.BQL($A80,AS$3)</f>
        <v>357788000</v>
      </c>
      <c r="AT80" s="16">
        <f>_xll.BQL($A80,AT$3)</f>
        <v>454346000</v>
      </c>
      <c r="AU80" s="16">
        <f>_xll.BQL($A80,AU$3,$C$1,$D$1,$E$1,$F$1,"cols=4;rows=1")</f>
        <v>430857142.85714287</v>
      </c>
      <c r="AV80" s="16">
        <v>470200000</v>
      </c>
      <c r="AW80" s="16">
        <v>518083333.33333331</v>
      </c>
      <c r="AX80" s="16">
        <v>465000000</v>
      </c>
      <c r="AY80" s="33">
        <f t="shared" si="63"/>
        <v>3.0229367137727059E-2</v>
      </c>
      <c r="AZ80" s="39">
        <f t="shared" si="64"/>
        <v>0</v>
      </c>
      <c r="BA80" s="17">
        <f t="shared" ref="BA80:BF81" si="116">AS80/C80</f>
        <v>0.14709996143532936</v>
      </c>
      <c r="BB80" s="17">
        <f t="shared" si="116"/>
        <v>0.17582144572280142</v>
      </c>
      <c r="BC80" s="17">
        <f t="shared" si="116"/>
        <v>0.16631255940081807</v>
      </c>
      <c r="BD80" s="17">
        <f t="shared" si="116"/>
        <v>0.17472033169052648</v>
      </c>
      <c r="BE80" s="17">
        <f t="shared" si="116"/>
        <v>0.18468112916093768</v>
      </c>
      <c r="BF80" s="17">
        <f t="shared" si="116"/>
        <v>0.16063285891944176</v>
      </c>
      <c r="BG80" s="33">
        <f>SUM(BD80:BF80)/3</f>
        <v>0.17334477325696865</v>
      </c>
      <c r="BH80" s="39">
        <f t="shared" si="66"/>
        <v>0</v>
      </c>
      <c r="BI80" s="15">
        <f>_xll.BQL($A80,BI$3)</f>
        <v>0.58358500000000002</v>
      </c>
      <c r="BJ80" s="15">
        <f>_xll.BQL($A80,BJ$3,$C$1,$D$1,$E$1,$F$1)</f>
        <v>0.73219900000000004</v>
      </c>
      <c r="BK80" s="15">
        <f>_xll.BQL($A80,BK$3,$C$1,$D$1,$E$1,$F$1,"cols=4;rows=1")</f>
        <v>0.68687500000000012</v>
      </c>
      <c r="BL80" s="15">
        <v>0.73687500000000006</v>
      </c>
      <c r="BM80" s="15">
        <v>0.81533333333333324</v>
      </c>
      <c r="BN80" s="15">
        <v>0.76500000000000001</v>
      </c>
      <c r="BP80" s="15">
        <f>_xll.BQL($A80,BP$3)</f>
        <v>1.8051870343330985</v>
      </c>
      <c r="BQ80" s="15">
        <f>_xll.BQL($A80,BQ$3,$C$1,$D$1,$E$1,$F$1)</f>
        <v>24.719415000076669</v>
      </c>
      <c r="BR80" s="15">
        <f>_xll.BQL($A80,BR$3,$C$1,$D$1,$E$1,$F$1,"cols=4;rows=1")</f>
        <v>17.699221193142407</v>
      </c>
      <c r="BS80" s="15">
        <v>7.2793448589626815</v>
      </c>
      <c r="BT80" s="15">
        <v>10.647441334464215</v>
      </c>
      <c r="BU80" s="15">
        <v>-6.1733442354864962</v>
      </c>
      <c r="BV80" s="33">
        <f>SUM(BS80:BU80)/300</f>
        <v>3.9178139859801335E-2</v>
      </c>
      <c r="BW80" s="39">
        <f t="shared" si="67"/>
        <v>0</v>
      </c>
      <c r="BX80" s="16">
        <f>_xll.BQL($A80,BX$3)</f>
        <v>-113890999.99999999</v>
      </c>
      <c r="BY80" s="16">
        <f>_xll.BQL($A80,BY$3,$C$1,$D$1,$E$1,$F$1)</f>
        <v>170239000.00000003</v>
      </c>
      <c r="BZ80" s="16">
        <f>_xll.BQL($A80,BZ$3,$C$1,$D$1,$E$1,$F$1,"cols=4;rows=1")</f>
        <v>982705000</v>
      </c>
      <c r="CA80" s="16">
        <v>1043070000</v>
      </c>
      <c r="CB80" s="16">
        <v>1126260000</v>
      </c>
      <c r="CC80" s="16">
        <v>1218230000</v>
      </c>
      <c r="CE80" s="19">
        <f>_xll.BQL($A80,CE$3)</f>
        <v>5.0742510764128275</v>
      </c>
      <c r="CF80" s="19">
        <f>_xll.BQL($A80,CF$3)</f>
        <v>4.3627805713146364</v>
      </c>
      <c r="CG80" s="19">
        <f>_xll.BQL($A80,CG$3,$C$1,$D$1,$E$1,$F$1,"cols=4;rows=1")</f>
        <v>4.2480000000000002</v>
      </c>
      <c r="CH80" s="20">
        <v>4.4866666666666672</v>
      </c>
      <c r="CI80" s="20">
        <v>5.1583333333333323</v>
      </c>
      <c r="CJ80" s="20">
        <v>5.8</v>
      </c>
      <c r="CK80" s="33">
        <f>SUM(CH80:CJ80)/300</f>
        <v>5.1483333333333332E-2</v>
      </c>
      <c r="CL80" s="39">
        <f t="shared" si="68"/>
        <v>0</v>
      </c>
      <c r="CM80" s="19">
        <f>_xll.BQL($A80,CM$3)</f>
        <v>5.7409337593925072</v>
      </c>
      <c r="CN80" s="19">
        <f>_xll.BQL($A80,CN$3)</f>
        <v>5.7107533417805314</v>
      </c>
      <c r="CO80" s="19">
        <f>_xll.BQL($A80,CO$3,$C$1,$D$1,$E$1,$F$1,"cols=4;rows=1")</f>
        <v>5.3412942043222102</v>
      </c>
      <c r="CP80" s="19">
        <v>5.2056798284443841</v>
      </c>
      <c r="CQ80" s="19">
        <v>4.9727622449680728</v>
      </c>
      <c r="CR80" s="19">
        <v>4.324361092216491</v>
      </c>
      <c r="CT80" s="19" t="str">
        <f>_xll.BQL($A80,CT$3)</f>
        <v>IG2</v>
      </c>
      <c r="CU80" s="19" t="str">
        <f>_xll.BQL($A80,CU$3)</f>
        <v>BBB</v>
      </c>
      <c r="CW80" s="40">
        <f t="shared" si="69"/>
        <v>0</v>
      </c>
      <c r="CX80" s="43">
        <f t="shared" si="70"/>
        <v>0</v>
      </c>
    </row>
    <row r="81" spans="1:102" s="15" customFormat="1" x14ac:dyDescent="0.25">
      <c r="A81" s="15" t="str">
        <f>Notations!I82</f>
        <v>SPG US Equity</v>
      </c>
      <c r="C81" s="16">
        <f>_xll.BQL($A81,C$3)</f>
        <v>5658836000</v>
      </c>
      <c r="D81" s="16">
        <f>_xll.BQL($A81,D$3)</f>
        <v>5909004000</v>
      </c>
      <c r="E81" s="16">
        <f>_xll.BQL($A81,E$3,$C$1,$D$1,$E$1,$F$1,"cols=4;rows=1")</f>
        <v>5586272727.272727</v>
      </c>
      <c r="F81" s="16">
        <v>5702090909.090909</v>
      </c>
      <c r="G81" s="16">
        <v>5879777777.7777777</v>
      </c>
      <c r="H81" s="16">
        <v>6429000000</v>
      </c>
      <c r="J81" s="17">
        <f t="shared" si="115"/>
        <v>4.4208384904598663E-2</v>
      </c>
      <c r="K81" s="17">
        <f t="shared" si="115"/>
        <v>-5.4616864826504297E-2</v>
      </c>
      <c r="L81" s="17">
        <f t="shared" si="115"/>
        <v>2.0732640075509901E-2</v>
      </c>
      <c r="M81" s="17">
        <f t="shared" si="115"/>
        <v>3.1161703929269313E-2</v>
      </c>
      <c r="N81" s="17">
        <f t="shared" si="115"/>
        <v>9.3408670017763429E-2</v>
      </c>
      <c r="O81" s="33">
        <f t="shared" si="113"/>
        <v>4.8434338007514212E-2</v>
      </c>
      <c r="P81" s="39">
        <f t="shared" si="62"/>
        <v>0</v>
      </c>
      <c r="Q81" s="16">
        <f>_xll.BQL($A81,Q$78)</f>
        <v>5164335000</v>
      </c>
      <c r="R81" s="16">
        <f>_xll.BQL($A81,R$78)</f>
        <v>5320690000</v>
      </c>
      <c r="S81" s="16">
        <f>_xll.BQL($A81,S$78,$C$1,$D$1,$E$1,$F$1,"cols=4;rows=1")</f>
        <v>5370051600</v>
      </c>
      <c r="T81" s="16">
        <v>5594717000</v>
      </c>
      <c r="U81" s="16">
        <v>5783894500</v>
      </c>
      <c r="V81" s="16">
        <v>6058275000</v>
      </c>
      <c r="X81" s="16">
        <f>_xll.BQL($A81,X$78)</f>
        <v>5.2833996748332117</v>
      </c>
      <c r="Y81" s="16">
        <f>_xll.BQL($A81,Y$78)</f>
        <v>4.5523294166009531</v>
      </c>
      <c r="Z81" s="16">
        <f>_xll.BQL($A81,Z$78,$C$1,$D$1,$E$1,$F$1,"cols=4;rows=1")</f>
        <v>3.983409286965311</v>
      </c>
      <c r="AA81" s="15">
        <v>4.1836730209445285</v>
      </c>
      <c r="AB81" s="15">
        <v>3.3813595933449361</v>
      </c>
      <c r="AC81" s="15">
        <v>4.7438711062243613</v>
      </c>
      <c r="AD81" s="35">
        <f>SUM(AA81:AC81)/3</f>
        <v>4.1029679068379421</v>
      </c>
      <c r="AE81" s="16">
        <f>_xll.BQL($A81,AE$78)</f>
        <v>2803966000</v>
      </c>
      <c r="AF81" s="16">
        <f>_xll.BQL($A81,AF$78)</f>
        <v>2634509000</v>
      </c>
      <c r="AG81" s="16">
        <f>_xll.BQL($A81,AG$78,$C$1,$D$1,$E$1,$F$1,"cols=4;rows=1")</f>
        <v>2955000000</v>
      </c>
      <c r="AH81" s="16">
        <v>3084090909.090909</v>
      </c>
      <c r="AI81" s="16">
        <v>3197363636.3636365</v>
      </c>
      <c r="AJ81" s="16">
        <v>3014000000</v>
      </c>
      <c r="AL81" s="16">
        <f>_xll.BQL($A81,AL$78)</f>
        <v>49.550225523411527</v>
      </c>
      <c r="AM81" s="16">
        <f>_xll.BQL($A81,AM$78)</f>
        <v>44.584654198914066</v>
      </c>
      <c r="AN81" s="16">
        <f>_xll.BQL($A81,AN$78,$C$1,$D$1,$E$1,$F$1,"cols=4;rows=1")</f>
        <v>52.897524776644019</v>
      </c>
      <c r="AO81" s="15">
        <v>54.087017521483354</v>
      </c>
      <c r="AP81" s="15">
        <v>54.378987730588371</v>
      </c>
      <c r="AQ81" s="15">
        <v>46.881319023176232</v>
      </c>
      <c r="AR81" s="35">
        <f>SUM(AO81:AQ81)/3</f>
        <v>51.782441425082652</v>
      </c>
      <c r="AS81" s="16">
        <f>_xll.BQL($A81,AS$3)</f>
        <v>1544140000</v>
      </c>
      <c r="AT81" s="16">
        <f>_xll.BQL($A81,AT$3)</f>
        <v>1933601000</v>
      </c>
      <c r="AU81" s="16">
        <f>_xll.BQL($A81,AU$3,$C$1,$D$1,$E$1,$F$1,"cols=4;rows=1")</f>
        <v>2388444444.4444447</v>
      </c>
      <c r="AV81" s="16">
        <v>2283500000</v>
      </c>
      <c r="AW81" s="16">
        <v>2385666666.6666665</v>
      </c>
      <c r="AX81" s="16">
        <v>2374200000</v>
      </c>
      <c r="AY81" s="33">
        <f t="shared" si="63"/>
        <v>-1.3345435155969938E-3</v>
      </c>
      <c r="AZ81" s="39">
        <f t="shared" si="64"/>
        <v>-2</v>
      </c>
      <c r="BA81" s="17">
        <f t="shared" si="116"/>
        <v>0.27287237163261135</v>
      </c>
      <c r="BB81" s="17">
        <f t="shared" si="116"/>
        <v>0.32722959740761726</v>
      </c>
      <c r="BC81" s="17">
        <f t="shared" si="116"/>
        <v>0.42755600398523802</v>
      </c>
      <c r="BD81" s="17">
        <f t="shared" si="116"/>
        <v>0.40046713326849803</v>
      </c>
      <c r="BE81" s="17">
        <f t="shared" si="116"/>
        <v>0.40574095770815222</v>
      </c>
      <c r="BF81" s="17">
        <f t="shared" si="116"/>
        <v>0.36929538030797948</v>
      </c>
      <c r="BG81" s="33">
        <f>SUM(BD81:BF81)/3</f>
        <v>0.39183449042820989</v>
      </c>
      <c r="BH81" s="39">
        <f t="shared" si="66"/>
        <v>2</v>
      </c>
      <c r="BI81" s="15">
        <f>_xll.BQL($A81,BI$3)</f>
        <v>4.7147040000000002</v>
      </c>
      <c r="BJ81" s="15">
        <f>_xll.BQL($A81,BJ$3,$C$1,$D$1,$E$1,$F$1)</f>
        <v>5.9138629999999992</v>
      </c>
      <c r="BK81" s="15">
        <f>_xll.BQL($A81,BK$3,$C$1,$D$1,$E$1,$F$1,"cols=4;rows=1")</f>
        <v>6.9608333333333343</v>
      </c>
      <c r="BL81" s="15">
        <v>6.7290909090909103</v>
      </c>
      <c r="BM81" s="15">
        <v>7.0863636363636351</v>
      </c>
      <c r="BN81" s="15">
        <v>7.1</v>
      </c>
      <c r="BP81" s="15">
        <f>_xll.BQL($A81,BP$3)</f>
        <v>-20.71615880902981</v>
      </c>
      <c r="BQ81" s="15">
        <f>_xll.BQL($A81,BQ$3,$C$1,$D$1,$E$1,$F$1)</f>
        <v>-1.9100613515859537</v>
      </c>
      <c r="BR81" s="15">
        <f>_xll.BQL($A81,BR$3,$C$1,$D$1,$E$1,$F$1,"cols=4;rows=1")</f>
        <v>47.640940626035778</v>
      </c>
      <c r="BS81" s="15">
        <v>-3.3292339170466745</v>
      </c>
      <c r="BT81" s="15">
        <v>5.3093758443663495</v>
      </c>
      <c r="BU81" s="15">
        <v>0.19243104554202714</v>
      </c>
      <c r="BV81" s="33">
        <f>SUM(BS81:BU81)/300</f>
        <v>7.241909909539007E-3</v>
      </c>
      <c r="BW81" s="39">
        <f t="shared" si="67"/>
        <v>0</v>
      </c>
      <c r="BX81" s="16">
        <f>_xll.BQL($A81,BX$3)</f>
        <v>3137510000</v>
      </c>
      <c r="BY81" s="16">
        <f>_xll.BQL($A81,BY$3,$C$1,$D$1,$E$1,$F$1)</f>
        <v>3049857000</v>
      </c>
      <c r="BZ81" s="16">
        <f>_xll.BQL($A81,BZ$3,$C$1,$D$1,$E$1,$F$1,"cols=4;rows=1")</f>
        <v>4309000000</v>
      </c>
      <c r="CA81" s="16">
        <v>3307000000</v>
      </c>
      <c r="CB81" s="16">
        <v>3199000000</v>
      </c>
      <c r="CC81" s="16">
        <v>3506000000</v>
      </c>
      <c r="CE81" s="19">
        <f>_xll.BQL($A81,CE$3)</f>
        <v>74.988064117439535</v>
      </c>
      <c r="CF81" s="19">
        <f>_xll.BQL($A81,CF$3)</f>
        <v>87.638055084551553</v>
      </c>
      <c r="CG81" s="19">
        <f>_xll.BQL($A81,CG$3,$C$1,$D$1,$E$1,$F$1,"cols=4;rows=1")</f>
        <v>108.59080511931445</v>
      </c>
      <c r="CH81" s="20">
        <v>215.195313262144</v>
      </c>
      <c r="CI81" s="20">
        <v>298.57075334991555</v>
      </c>
      <c r="CJ81" s="20">
        <v>437.30383284237604</v>
      </c>
      <c r="CK81" s="33">
        <f>SUM(CH81:CJ81)/300</f>
        <v>3.1702329981814525</v>
      </c>
      <c r="CL81" s="39">
        <f t="shared" si="68"/>
        <v>2</v>
      </c>
      <c r="CM81" s="19">
        <f>_xll.BQL($A81,CM$3)</f>
        <v>6.0720970853600162</v>
      </c>
      <c r="CN81" s="19">
        <f>_xll.BQL($A81,CN$3)</f>
        <v>5.3740087455350452</v>
      </c>
      <c r="CO81" s="19">
        <f>_xll.BQL($A81,CO$3,$C$1,$D$1,$E$1,$F$1,"cols=4;rows=1")</f>
        <v>5.0679331080937509</v>
      </c>
      <c r="CP81" s="19">
        <v>5.0487069384805725</v>
      </c>
      <c r="CQ81" s="19">
        <v>4.8639075401506231</v>
      </c>
      <c r="CR81" s="19">
        <v>4.0527186272482947</v>
      </c>
      <c r="CT81" s="19" t="str">
        <f>_xll.BQL($A81,CT$3)</f>
        <v>IG2</v>
      </c>
      <c r="CU81" s="19" t="str">
        <f>_xll.BQL($A81,CU$3)</f>
        <v>A-</v>
      </c>
      <c r="CW81" s="40">
        <f t="shared" si="69"/>
        <v>2</v>
      </c>
      <c r="CX81" s="43">
        <f t="shared" si="70"/>
        <v>0</v>
      </c>
    </row>
    <row r="82" spans="1:102" x14ac:dyDescent="0.25">
      <c r="O82" s="33"/>
      <c r="P82" s="39"/>
      <c r="AY82" s="33"/>
      <c r="AZ82" s="39"/>
      <c r="BH82" s="39"/>
      <c r="BW82" s="39"/>
      <c r="CE82" s="13"/>
      <c r="CF82" s="13"/>
      <c r="CG82" s="13"/>
      <c r="CH82" s="14"/>
      <c r="CI82" s="14"/>
      <c r="CJ82" s="14"/>
      <c r="CL82" s="39"/>
      <c r="CM82" s="13"/>
      <c r="CN82" s="13"/>
      <c r="CO82" s="13"/>
      <c r="CP82" s="13"/>
      <c r="CQ82" s="13"/>
      <c r="CR82" s="13"/>
      <c r="CT82" s="13"/>
      <c r="CU82" s="13"/>
      <c r="CW82" s="40"/>
      <c r="CX82" s="43"/>
    </row>
    <row r="83" spans="1:102" x14ac:dyDescent="0.25">
      <c r="A83" t="str">
        <f>Notations!I84</f>
        <v>MKTX US Equity</v>
      </c>
      <c r="C83" s="4">
        <f>_xll.BQL($A83,C$3)</f>
        <v>752547000</v>
      </c>
      <c r="D83" s="4">
        <f>_xll.BQL($A83,D$3)</f>
        <v>811941000</v>
      </c>
      <c r="E83" s="4">
        <f>_xll.BQL($A83,E$3,$C$1,$D$1,$E$1,$F$1,"cols=4;rows=1")</f>
        <v>817000000</v>
      </c>
      <c r="F83" s="4">
        <v>891600000</v>
      </c>
      <c r="G83" s="4">
        <v>983357142.85714281</v>
      </c>
      <c r="H83" s="4">
        <v>1069333333.3333334</v>
      </c>
      <c r="I83" s="4"/>
      <c r="J83" s="6">
        <f t="shared" ref="J83:N85" si="117">D83/C83-1</f>
        <v>7.8923974183672252E-2</v>
      </c>
      <c r="K83" s="6">
        <f t="shared" si="117"/>
        <v>6.2307482932872915E-3</v>
      </c>
      <c r="L83" s="6">
        <f t="shared" si="117"/>
        <v>9.1309669522643855E-2</v>
      </c>
      <c r="M83" s="6">
        <f t="shared" si="117"/>
        <v>0.10291290136512199</v>
      </c>
      <c r="N83" s="6">
        <f t="shared" si="117"/>
        <v>8.7431297063025104E-2</v>
      </c>
      <c r="O83" s="33">
        <f t="shared" si="113"/>
        <v>9.3884622650263649E-2</v>
      </c>
      <c r="P83" s="39">
        <f t="shared" si="62"/>
        <v>1</v>
      </c>
      <c r="Q83" s="4" t="str">
        <f>_xll.BQL($A83,Q$3)</f>
        <v>#N/A</v>
      </c>
      <c r="R83" s="4" t="str">
        <f>_xll.BQL($A83,R$3)</f>
        <v>#N/A</v>
      </c>
      <c r="S83" s="4" t="str">
        <f>_xll.BQL($A83,S$3,$C$1,$D$1,$E$1,$F$1,"cols=4;rows=1")</f>
        <v>#N/A</v>
      </c>
      <c r="T83" s="4" t="e">
        <v>#N/A</v>
      </c>
      <c r="U83" s="4" t="e">
        <v>#N/A</v>
      </c>
      <c r="V83" s="4" t="e">
        <v>#N/A</v>
      </c>
      <c r="X83" s="7" t="str">
        <f>_xll.BQL($A83,X$3)</f>
        <v>#N/A</v>
      </c>
      <c r="Y83" s="7" t="str">
        <f>_xll.BQL($A83,Y$3)</f>
        <v>#N/A</v>
      </c>
      <c r="Z83" s="7" t="str">
        <f>_xll.BQL($A83,Z$3,$C$1,$D$1,$E$1,$F$1,"cols=4;rows=1")</f>
        <v>#N/A</v>
      </c>
      <c r="AA83" s="8" t="e">
        <v>#N/A</v>
      </c>
      <c r="AB83" s="8" t="e">
        <v>#N/A</v>
      </c>
      <c r="AC83" s="8" t="e">
        <v>#N/A</v>
      </c>
      <c r="AD83" s="35" t="e">
        <f>SUM(AA83:AC83)/3</f>
        <v>#N/A</v>
      </c>
      <c r="AE83" s="4">
        <f>_xll.BQL($A83,AE$3)</f>
        <v>398535000</v>
      </c>
      <c r="AF83" s="4">
        <f>_xll.BQL($A83,AF$3)</f>
        <v>434265000</v>
      </c>
      <c r="AG83" s="4">
        <f>_xll.BQL($A83,AG$3,$C$1,$D$1,$E$1,$F$1,"cols=4;rows=1")</f>
        <v>412400000</v>
      </c>
      <c r="AH83" s="4">
        <v>461250000</v>
      </c>
      <c r="AI83" s="4">
        <v>519818181.81818199</v>
      </c>
      <c r="AJ83" s="4">
        <v>568000000</v>
      </c>
      <c r="AL83" s="7">
        <f>_xll.BQL($A83,AL$3)</f>
        <v>52.958154108647037</v>
      </c>
      <c r="AM83" s="7">
        <f>_xll.BQL($A83,AM$3)</f>
        <v>53.484797540708009</v>
      </c>
      <c r="AN83" s="7">
        <f>_xll.BQL($A83,AN$3,$C$1,$D$1,$E$1,$F$1,"cols=4;rows=1")</f>
        <v>50.477356181150547</v>
      </c>
      <c r="AO83" s="7">
        <v>51.732839838492595</v>
      </c>
      <c r="AP83" s="7">
        <v>52.861586006061948</v>
      </c>
      <c r="AQ83" s="7">
        <v>53.117206982543642</v>
      </c>
      <c r="AR83" s="35">
        <f>SUM(AO83:AQ83)/3</f>
        <v>52.570544275699397</v>
      </c>
      <c r="AS83" s="4">
        <f>_xll.BQL($A83,AS$3)</f>
        <v>258055000</v>
      </c>
      <c r="AT83" s="4">
        <f>_xll.BQL($A83,AT$3)</f>
        <v>278669000</v>
      </c>
      <c r="AU83" s="4">
        <f>_xll.BQL($A83,AU$3,$C$1,$D$1,$E$1,$F$1,"cols=4;rows=1")</f>
        <v>272800000</v>
      </c>
      <c r="AV83" s="4">
        <v>300200000</v>
      </c>
      <c r="AW83" s="4">
        <v>336888888.8888889</v>
      </c>
      <c r="AX83" s="4">
        <v>374800000</v>
      </c>
      <c r="AY83" s="33">
        <f t="shared" si="63"/>
        <v>0.11172922799269558</v>
      </c>
      <c r="AZ83" s="39">
        <f t="shared" si="64"/>
        <v>1</v>
      </c>
      <c r="BA83" s="11">
        <f t="shared" ref="BA83:BA88" si="118">AS83/C83</f>
        <v>0.34290881499760145</v>
      </c>
      <c r="BB83" s="11">
        <f t="shared" ref="BB83:BB88" si="119">AT83/D83</f>
        <v>0.3432133615619854</v>
      </c>
      <c r="BC83" s="11">
        <f t="shared" ref="BC83:BC88" si="120">AU83/E83</f>
        <v>0.33390452876376991</v>
      </c>
      <c r="BD83" s="11">
        <f t="shared" ref="BD83:BD88" si="121">AV83/F83</f>
        <v>0.33669807088380438</v>
      </c>
      <c r="BE83" s="11">
        <f t="shared" ref="BE83:BE88" si="122">AW83/G83</f>
        <v>0.34259057488519246</v>
      </c>
      <c r="BF83" s="11">
        <f t="shared" ref="BF83:BF88" si="123">AX83/H83</f>
        <v>0.35049875311720696</v>
      </c>
      <c r="BG83" s="33">
        <f>SUM(BD83:BF83)/3</f>
        <v>0.3432624662954013</v>
      </c>
      <c r="BH83" s="39">
        <f t="shared" si="66"/>
        <v>2</v>
      </c>
      <c r="BI83">
        <f>_xll.BQL($A83,BI$3)</f>
        <v>6.85</v>
      </c>
      <c r="BJ83">
        <f>_xll.BQL($A83,BJ$3,$C$1,$D$1,$E$1,$F$1)</f>
        <v>7.38</v>
      </c>
      <c r="BK83">
        <f>_xll.BQL($A83,BK$3,$C$1,$D$1,$E$1,$F$1,"cols=4;rows=1")</f>
        <v>7.2347058823529409</v>
      </c>
      <c r="BL83">
        <v>8.0647058823529392</v>
      </c>
      <c r="BM83">
        <v>9.1357142857142843</v>
      </c>
      <c r="BN83">
        <v>10.251666666666667</v>
      </c>
      <c r="BP83">
        <f>_xll.BQL($A83,BP$3)</f>
        <v>3.0075187969924704</v>
      </c>
      <c r="BQ83">
        <f>_xll.BQL($A83,BQ$3,$C$1,$D$1,$E$1,$F$1)</f>
        <v>11.987860394537178</v>
      </c>
      <c r="BR83">
        <f>_xll.BQL($A83,BR$3,$C$1,$D$1,$E$1,$F$1,"cols=4;rows=1")</f>
        <v>5.61614426792615</v>
      </c>
      <c r="BS83">
        <v>11.472477437189992</v>
      </c>
      <c r="BT83">
        <v>13.280191726581235</v>
      </c>
      <c r="BU83">
        <v>12.215272348188709</v>
      </c>
      <c r="BV83" s="33">
        <f>SUM(BS83:BU83)/300</f>
        <v>0.12322647170653311</v>
      </c>
      <c r="BW83" s="39">
        <f t="shared" si="67"/>
        <v>1</v>
      </c>
      <c r="BX83" s="4">
        <f>_xll.BQL($A83,BX$3)</f>
        <v>281319000</v>
      </c>
      <c r="BY83" s="4">
        <f>_xll.BQL($A83,BY$3,$C$1,$D$1,$E$1,$F$1)</f>
        <v>291766000</v>
      </c>
      <c r="BZ83" s="4" t="str">
        <f>_xll.BQL($A83,BZ$3,$C$1,$D$1,$E$1,$F$1,"cols=4;rows=1")</f>
        <v>#N/A</v>
      </c>
      <c r="CA83" s="4" t="e">
        <v>#N/A</v>
      </c>
      <c r="CB83" s="4" t="e">
        <v>#N/A</v>
      </c>
      <c r="CC83" s="4" t="e">
        <v>#N/A</v>
      </c>
      <c r="CE83" s="13">
        <f>_xll.BQL($A83,CE$3)</f>
        <v>21.739588282668983</v>
      </c>
      <c r="CF83" s="13">
        <f>_xll.BQL($A83,CF$3)</f>
        <v>21.625449319269666</v>
      </c>
      <c r="CG83" s="13">
        <f>_xll.BQL($A83,CG$3,$C$1,$D$1,$E$1,$F$1,"cols=4;rows=1")</f>
        <v>19.840000423800536</v>
      </c>
      <c r="CH83" s="14">
        <v>19.834540234590676</v>
      </c>
      <c r="CI83" s="14">
        <v>19.956736453383733</v>
      </c>
      <c r="CJ83" s="14">
        <v>20.149023596340466</v>
      </c>
      <c r="CK83" s="33">
        <f>SUM(CH83:CJ83)/300</f>
        <v>0.19980100094771625</v>
      </c>
      <c r="CL83" s="39">
        <f t="shared" si="68"/>
        <v>1</v>
      </c>
      <c r="CM83" s="13">
        <f>_xll.BQL($A83,CM$3)</f>
        <v>-1.2382300174388696</v>
      </c>
      <c r="CN83" s="13">
        <f>_xll.BQL($A83,CN$3)</f>
        <v>-1.2323143702577917</v>
      </c>
      <c r="CO83" s="13">
        <f>_xll.BQL($A83,CO$3,$C$1,$D$1,$E$1,$F$1,"cols=4;rows=1")</f>
        <v>-1.35184287099903</v>
      </c>
      <c r="CP83" s="13">
        <v>-1.4569105691056912</v>
      </c>
      <c r="CQ83" s="13">
        <v>-1.5995977614550536</v>
      </c>
      <c r="CR83" s="13">
        <v>-1.5105633802816902</v>
      </c>
      <c r="CT83" s="13" t="str">
        <f>_xll.BQL($A83,CT$3)</f>
        <v>IG1</v>
      </c>
      <c r="CU83" s="13" t="str">
        <f>_xll.BQL($A83,CU$3)</f>
        <v>N.A.</v>
      </c>
      <c r="CW83" s="40">
        <f t="shared" si="69"/>
        <v>6</v>
      </c>
      <c r="CX83" s="43">
        <f t="shared" si="70"/>
        <v>1</v>
      </c>
    </row>
    <row r="84" spans="1:102" x14ac:dyDescent="0.25">
      <c r="A84" t="str">
        <f>Notations!I85</f>
        <v>JKHY US Equity</v>
      </c>
      <c r="C84" s="4">
        <f>_xll.BQL($A84,C$3)</f>
        <v>2215543000</v>
      </c>
      <c r="D84" s="4">
        <f>_xll.BQL($A84,D$3)</f>
        <v>2245157000</v>
      </c>
      <c r="E84" s="4">
        <f>_xll.BQL($A84,E$3,$C$1,$D$1,$E$1,$F$1,"cols=4;rows=1")</f>
        <v>2371388888.8888888</v>
      </c>
      <c r="F84" s="4">
        <v>2546555555.5555553</v>
      </c>
      <c r="G84" s="4">
        <v>2717454545.4545455</v>
      </c>
      <c r="H84" s="4">
        <v>2901000000</v>
      </c>
      <c r="J84" s="6">
        <f t="shared" si="117"/>
        <v>1.3366474945419649E-2</v>
      </c>
      <c r="K84" s="6">
        <f t="shared" si="117"/>
        <v>5.6224080939056398E-2</v>
      </c>
      <c r="L84" s="6">
        <f t="shared" si="117"/>
        <v>7.3866697903244738E-2</v>
      </c>
      <c r="M84" s="6">
        <f t="shared" si="117"/>
        <v>6.7109861210825628E-2</v>
      </c>
      <c r="N84" s="6">
        <f t="shared" si="117"/>
        <v>6.7543155359293339E-2</v>
      </c>
      <c r="O84" s="33">
        <f t="shared" si="113"/>
        <v>6.950657149112123E-2</v>
      </c>
      <c r="P84" s="39">
        <f t="shared" si="62"/>
        <v>1</v>
      </c>
      <c r="Q84" s="4">
        <f>_xll.BQL($A84,Q$3)</f>
        <v>916066000</v>
      </c>
      <c r="R84" s="4">
        <f>_xll.BQL($A84,R$3)</f>
        <v>925250000</v>
      </c>
      <c r="S84" s="4">
        <f>_xll.BQL($A84,S$3,$C$1,$D$1,$E$1,$F$1,"cols=4;rows=1")</f>
        <v>982342259.01309729</v>
      </c>
      <c r="T84" s="4">
        <v>1059227726.8635871</v>
      </c>
      <c r="U84" s="4">
        <v>1142601909.650238</v>
      </c>
      <c r="V84" s="4">
        <v>1234889912.3664925</v>
      </c>
      <c r="X84" s="7">
        <f>_xll.BQL($A84,X$3)</f>
        <v>41.347245347980156</v>
      </c>
      <c r="Y84" s="7">
        <f>_xll.BQL($A84,Y$3)</f>
        <v>41.210926451914055</v>
      </c>
      <c r="Z84" s="7">
        <f>_xll.BQL($A84,Z$3,$C$1,$D$1,$E$1,$F$1,"cols=4;rows=1")</f>
        <v>41.407775821319603</v>
      </c>
      <c r="AA84" s="8">
        <v>41.699816148239599</v>
      </c>
      <c r="AB84" s="8">
        <v>42.106696174337301</v>
      </c>
      <c r="AC84" s="8">
        <v>42.5746865504696</v>
      </c>
      <c r="AD84" s="35">
        <f>SUM(AA84:AC84)/3</f>
        <v>42.127066291015502</v>
      </c>
      <c r="AE84" s="4">
        <f>_xll.BQL($A84,AE$3)</f>
        <v>699646999.99999988</v>
      </c>
      <c r="AF84" s="4">
        <f>_xll.BQL($A84,AF$3)</f>
        <v>716029000</v>
      </c>
      <c r="AG84" s="4">
        <f>_xll.BQL($A84,AG$3,$C$1,$D$1,$E$1,$F$1,"cols=4;rows=1")</f>
        <v>749500000</v>
      </c>
      <c r="AH84" s="4">
        <v>816176470.58823502</v>
      </c>
      <c r="AI84" s="4">
        <v>881090909.090909</v>
      </c>
      <c r="AJ84" s="4">
        <v>970000000</v>
      </c>
      <c r="AL84" s="7">
        <f>_xll.BQL($A84,AL$3)</f>
        <v>31.579030513061575</v>
      </c>
      <c r="AM84" s="7">
        <f>_xll.BQL($A84,AM$3)</f>
        <v>31.892157207714206</v>
      </c>
      <c r="AN84" s="7">
        <f>_xll.BQL($A84,AN$3,$C$1,$D$1,$E$1,$F$1,"cols=4;rows=1")</f>
        <v>31.605950568115265</v>
      </c>
      <c r="AO84" s="7">
        <v>32.050212641450827</v>
      </c>
      <c r="AP84" s="7">
        <v>32.423390873812387</v>
      </c>
      <c r="AQ84" s="7">
        <v>33.436745949672527</v>
      </c>
      <c r="AR84" s="35">
        <f>SUM(AO84:AQ84)/3</f>
        <v>32.636783154978581</v>
      </c>
      <c r="AS84" s="4">
        <f>_xll.BQL($A84,AS$3)</f>
        <v>384850390</v>
      </c>
      <c r="AT84" s="4">
        <f>_xll.BQL($A84,AT$3)</f>
        <v>399306670</v>
      </c>
      <c r="AU84" s="4">
        <f>_xll.BQL($A84,AU$3,$C$1,$D$1,$E$1,$F$1,"cols=4;rows=1")</f>
        <v>427000000</v>
      </c>
      <c r="AV84" s="4">
        <v>461866666.66666669</v>
      </c>
      <c r="AW84" s="4">
        <v>502222222.22222221</v>
      </c>
      <c r="AX84" s="4">
        <v>553000000</v>
      </c>
      <c r="AY84" s="33">
        <f t="shared" si="63"/>
        <v>9.0045351842396995E-2</v>
      </c>
      <c r="AZ84" s="39">
        <f t="shared" si="64"/>
        <v>1</v>
      </c>
      <c r="BA84" s="11">
        <f t="shared" si="118"/>
        <v>0.17370477124569461</v>
      </c>
      <c r="BB84" s="11">
        <f t="shared" si="119"/>
        <v>0.17785244862608718</v>
      </c>
      <c r="BC84" s="11">
        <f t="shared" si="120"/>
        <v>0.18006325407051657</v>
      </c>
      <c r="BD84" s="11">
        <f t="shared" si="121"/>
        <v>0.18136916968454123</v>
      </c>
      <c r="BE84" s="11">
        <f t="shared" si="122"/>
        <v>0.18481347666413905</v>
      </c>
      <c r="BF84" s="11">
        <f t="shared" si="123"/>
        <v>0.19062392278524648</v>
      </c>
      <c r="BG84" s="33">
        <f>SUM(BD84:BF84)/3</f>
        <v>0.18560218971130893</v>
      </c>
      <c r="BH84" s="39">
        <f t="shared" si="66"/>
        <v>1</v>
      </c>
      <c r="BI84">
        <f>_xll.BQL($A84,BI$3)</f>
        <v>5.2715529999999999</v>
      </c>
      <c r="BJ84">
        <f>_xll.BQL($A84,BJ$3,$C$1,$D$1,$E$1,$F$1)</f>
        <v>5.4597079999999991</v>
      </c>
      <c r="BK84">
        <f>_xll.BQL($A84,BK$3,$C$1,$D$1,$E$1,$F$1,"cols=4;rows=1")</f>
        <v>5.8178947368421046</v>
      </c>
      <c r="BL84">
        <v>6.263684210526316</v>
      </c>
      <c r="BM84">
        <v>6.8075000000000001</v>
      </c>
      <c r="BN84">
        <v>7.6899999999999995</v>
      </c>
      <c r="BP84">
        <f>_xll.BQL($A84,BP$3)</f>
        <v>2.9132462648323627</v>
      </c>
      <c r="BQ84">
        <f>_xll.BQL($A84,BQ$3,$C$1,$D$1,$E$1,$F$1)</f>
        <v>3.1114505535265766</v>
      </c>
      <c r="BR84">
        <f>_xll.BQL($A84,BR$3,$C$1,$D$1,$E$1,$F$1,"cols=4;rows=1")</f>
        <v>10.363961755522608</v>
      </c>
      <c r="BS84">
        <v>7.6623846571377037</v>
      </c>
      <c r="BT84">
        <v>8.6820435257541355</v>
      </c>
      <c r="BU84">
        <v>12.963643040763856</v>
      </c>
      <c r="BV84" s="33">
        <f>SUM(BS84:BU84)/300</f>
        <v>9.7693570745518987E-2</v>
      </c>
      <c r="BW84" s="39">
        <f t="shared" si="67"/>
        <v>0</v>
      </c>
      <c r="BX84" s="4">
        <f>_xll.BQL($A84,BX$3)</f>
        <v>509923000.00000006</v>
      </c>
      <c r="BY84" s="4">
        <f>_xll.BQL($A84,BY$3,$C$1,$D$1,$E$1,$F$1)</f>
        <v>464491000</v>
      </c>
      <c r="BZ84" s="4">
        <f>_xll.BQL($A84,BZ$3,$C$1,$D$1,$E$1,$F$1,"cols=4;rows=1")</f>
        <v>308630341.842273</v>
      </c>
      <c r="CA84" s="4">
        <v>380361059.25204599</v>
      </c>
      <c r="CB84" s="4">
        <v>448399592.858455</v>
      </c>
      <c r="CC84" s="4">
        <v>559150356.91347802</v>
      </c>
      <c r="CE84" s="13">
        <f>_xll.BQL($A84,CE$3)</f>
        <v>22.128654943646161</v>
      </c>
      <c r="CF84" s="13">
        <f>_xll.BQL($A84,CF$3)</f>
        <v>22.27786183226889</v>
      </c>
      <c r="CG84" s="13">
        <f>_xll.BQL($A84,CG$3,$C$1,$D$1,$E$1,$F$1,"cols=4;rows=1")</f>
        <v>21.131428571428568</v>
      </c>
      <c r="CH84" s="14">
        <v>19.787142857142857</v>
      </c>
      <c r="CI84" s="14">
        <v>18.745000000000001</v>
      </c>
      <c r="CJ84" s="14">
        <v>19.565000000000001</v>
      </c>
      <c r="CK84" s="33">
        <f>SUM(CH84:CJ84)/300</f>
        <v>0.19365714285714286</v>
      </c>
      <c r="CL84" s="39">
        <f t="shared" si="68"/>
        <v>1</v>
      </c>
      <c r="CM84" s="13">
        <f>_xll.BQL($A84,CM$3)</f>
        <v>0.24621805503258093</v>
      </c>
      <c r="CN84" s="13">
        <f>_xll.BQL($A84,CN$3)</f>
        <v>0.21603058978627371</v>
      </c>
      <c r="CO84" s="13">
        <f>_xll.BQL($A84,CO$3,$C$1,$D$1,$E$1,$F$1,"cols=4;rows=1")</f>
        <v>-0.11056259728708032</v>
      </c>
      <c r="CP84" s="13">
        <v>-0.30263063063063073</v>
      </c>
      <c r="CQ84" s="13">
        <v>-0.47895171275278586</v>
      </c>
      <c r="CR84" s="13">
        <v>-0.84329896907216495</v>
      </c>
      <c r="CT84" s="13" t="str">
        <f>_xll.BQL($A84,CT$3)</f>
        <v>IG1</v>
      </c>
      <c r="CU84" s="13" t="str">
        <f>_xll.BQL($A84,CU$3)</f>
        <v>N.A.</v>
      </c>
      <c r="CW84" s="40">
        <f t="shared" si="69"/>
        <v>4</v>
      </c>
      <c r="CX84" s="43">
        <f t="shared" si="70"/>
        <v>1</v>
      </c>
    </row>
    <row r="85" spans="1:102" x14ac:dyDescent="0.25">
      <c r="A85" t="str">
        <f>Notations!I86</f>
        <v>ICE US Equity</v>
      </c>
      <c r="C85" s="4">
        <f>_xll.BQL($A85,C$3)</f>
        <v>9903000000</v>
      </c>
      <c r="D85" s="4">
        <f>_xll.BQL($A85,D$3)</f>
        <v>11397000000</v>
      </c>
      <c r="E85" s="4">
        <f>_xll.BQL($A85,E$3,$C$1,$D$1,$E$1,$F$1,"cols=4;rows=1")</f>
        <v>9280312500</v>
      </c>
      <c r="F85" s="4">
        <v>9781500000</v>
      </c>
      <c r="G85" s="4">
        <v>10375800000</v>
      </c>
      <c r="H85" s="4">
        <v>10938000000</v>
      </c>
      <c r="J85" s="6">
        <f t="shared" si="117"/>
        <v>0.15086337473492883</v>
      </c>
      <c r="K85" s="6">
        <f t="shared" si="117"/>
        <v>-0.18572321663595681</v>
      </c>
      <c r="L85" s="6">
        <f t="shared" si="117"/>
        <v>5.4005455096474364E-2</v>
      </c>
      <c r="M85" s="6">
        <f t="shared" si="117"/>
        <v>6.0757552522619163E-2</v>
      </c>
      <c r="N85" s="6">
        <f t="shared" si="117"/>
        <v>5.4183773781298683E-2</v>
      </c>
      <c r="O85" s="33">
        <f t="shared" si="113"/>
        <v>5.6315593800130737E-2</v>
      </c>
      <c r="P85" s="39">
        <f t="shared" si="62"/>
        <v>0</v>
      </c>
      <c r="Q85" s="4" t="str">
        <f>_xll.BQL($A85,Q$3)</f>
        <v>#N/A</v>
      </c>
      <c r="R85" s="4" t="str">
        <f>_xll.BQL($A85,R$3)</f>
        <v>#N/A</v>
      </c>
      <c r="S85" s="4" t="str">
        <f>_xll.BQL($A85,S$3,$C$1,$D$1,$E$1,$F$1,"cols=4;rows=1")</f>
        <v>#N/A</v>
      </c>
      <c r="T85" s="4" t="e">
        <v>#N/A</v>
      </c>
      <c r="U85" s="4" t="e">
        <v>#N/A</v>
      </c>
      <c r="V85" s="4" t="e">
        <v>#N/A</v>
      </c>
      <c r="X85" s="7" t="str">
        <f>_xll.BQL($A85,X$3)</f>
        <v>#N/A</v>
      </c>
      <c r="Y85" s="7" t="str">
        <f>_xll.BQL($A85,Y$3)</f>
        <v>#N/A</v>
      </c>
      <c r="Z85" s="7" t="str">
        <f>_xll.BQL($A85,Z$3,$C$1,$D$1,$E$1,$F$1,"cols=4;rows=1")</f>
        <v>#N/A</v>
      </c>
      <c r="AA85" s="8" t="e">
        <v>#N/A</v>
      </c>
      <c r="AB85" s="8" t="e">
        <v>#N/A</v>
      </c>
      <c r="AC85" s="8" t="e">
        <v>#N/A</v>
      </c>
      <c r="AD85" s="35" t="e">
        <f>SUM(AA85:AC85)/3</f>
        <v>#N/A</v>
      </c>
      <c r="AE85" s="4">
        <f>_xll.BQL($A85,AE$3)</f>
        <v>5378000000</v>
      </c>
      <c r="AF85" s="4">
        <f>_xll.BQL($A85,AF$3)</f>
        <v>6299000000</v>
      </c>
      <c r="AG85" s="4">
        <f>_xll.BQL($A85,AG$3,$C$1,$D$1,$E$1,$F$1,"cols=4;rows=1")</f>
        <v>5972600000</v>
      </c>
      <c r="AH85" s="4">
        <v>6361000000</v>
      </c>
      <c r="AI85" s="4">
        <v>6841357142.8571396</v>
      </c>
      <c r="AJ85" s="4">
        <v>7144833333.3333302</v>
      </c>
      <c r="AL85" s="7">
        <f>_xll.BQL($A85,AL$3)</f>
        <v>54.306775724527924</v>
      </c>
      <c r="AM85" s="7">
        <f>_xll.BQL($A85,AM$3)</f>
        <v>55.26893042028604</v>
      </c>
      <c r="AN85" s="7">
        <f>_xll.BQL($A85,AN$3,$C$1,$D$1,$E$1,$F$1,"cols=4;rows=1")</f>
        <v>64.357746573727979</v>
      </c>
      <c r="AO85" s="7">
        <v>65.030925727137969</v>
      </c>
      <c r="AP85" s="7">
        <v>65.935707539246522</v>
      </c>
      <c r="AQ85" s="7">
        <v>65.321204363990944</v>
      </c>
      <c r="AR85" s="35">
        <f>SUM(AO85:AQ85)/3</f>
        <v>65.429279210125145</v>
      </c>
      <c r="AS85" s="4">
        <f>_xll.BQL($A85,AS$3)</f>
        <v>2715566416.0401001</v>
      </c>
      <c r="AT85" s="4">
        <f>_xll.BQL($A85,AT$3)</f>
        <v>3004813458.17275</v>
      </c>
      <c r="AU85" s="4">
        <f>_xll.BQL($A85,AU$3,$C$1,$D$1,$E$1,$F$1,"cols=4;rows=1")</f>
        <v>2705000000</v>
      </c>
      <c r="AV85" s="4">
        <v>3006444444.4444447</v>
      </c>
      <c r="AW85" s="4">
        <v>3377555555.5555553</v>
      </c>
      <c r="AX85" s="4">
        <v>3581500000</v>
      </c>
      <c r="AY85" s="33">
        <f t="shared" si="63"/>
        <v>9.8420174035531341E-2</v>
      </c>
      <c r="AZ85" s="39">
        <f t="shared" si="64"/>
        <v>1</v>
      </c>
      <c r="BA85" s="11">
        <f t="shared" si="118"/>
        <v>0.27421654206201151</v>
      </c>
      <c r="BB85" s="11">
        <f t="shared" si="119"/>
        <v>0.26364950935972187</v>
      </c>
      <c r="BC85" s="11">
        <f t="shared" si="120"/>
        <v>0.29147725359463916</v>
      </c>
      <c r="BD85" s="11">
        <f t="shared" si="121"/>
        <v>0.30736026626227519</v>
      </c>
      <c r="BE85" s="11">
        <f t="shared" si="122"/>
        <v>0.32552242290286582</v>
      </c>
      <c r="BF85" s="11">
        <f t="shared" si="123"/>
        <v>0.32743646004754068</v>
      </c>
      <c r="BG85" s="33">
        <f>SUM(BD85:BF85)/3</f>
        <v>0.3201063830708939</v>
      </c>
      <c r="BH85" s="39">
        <f t="shared" si="66"/>
        <v>2</v>
      </c>
      <c r="BI85">
        <f>_xll.BQL($A85,BI$3)</f>
        <v>4.8051620000000002</v>
      </c>
      <c r="BJ85">
        <f>_xll.BQL($A85,BJ$3,$C$1,$D$1,$E$1,$F$1)</f>
        <v>5.2206380000000001</v>
      </c>
      <c r="BK85">
        <f>_xll.BQL($A85,BK$3,$C$1,$D$1,$E$1,$F$1,"cols=4;rows=1")</f>
        <v>6.0511111111111111</v>
      </c>
      <c r="BL85">
        <v>6.6605555555555567</v>
      </c>
      <c r="BM85">
        <v>7.4581249999999999</v>
      </c>
      <c r="BN85">
        <v>8.0142857142857142</v>
      </c>
      <c r="BP85">
        <f>_xll.BQL($A85,BP$3)</f>
        <v>9.1689512613984707</v>
      </c>
      <c r="BQ85">
        <f>_xll.BQL($A85,BQ$3,$C$1,$D$1,$E$1,$F$1)</f>
        <v>14.135332658370205</v>
      </c>
      <c r="BR85">
        <f>_xll.BQL($A85,BR$3,$C$1,$D$1,$E$1,$F$1,"cols=4;rows=1")</f>
        <v>25.929388251865614</v>
      </c>
      <c r="BS85">
        <v>10.071612192434833</v>
      </c>
      <c r="BT85">
        <v>11.97451830844939</v>
      </c>
      <c r="BU85">
        <v>7.4571117309741295</v>
      </c>
      <c r="BV85" s="33">
        <f>SUM(BS85:BU85)/300</f>
        <v>9.8344140772861188E-2</v>
      </c>
      <c r="BW85" s="39">
        <f t="shared" si="67"/>
        <v>0</v>
      </c>
      <c r="BX85" s="4">
        <f>_xll.BQL($A85,BX$3)</f>
        <v>3053000000</v>
      </c>
      <c r="BY85" s="4">
        <f>_xll.BQL($A85,BY$3,$C$1,$D$1,$E$1,$F$1)</f>
        <v>3433000000</v>
      </c>
      <c r="BZ85" s="4">
        <f>_xll.BQL($A85,BZ$3,$C$1,$D$1,$E$1,$F$1,"cols=4;rows=1")</f>
        <v>3554446782.91224</v>
      </c>
      <c r="CA85" s="4">
        <v>4080509101.5767999</v>
      </c>
      <c r="CB85" s="4">
        <v>4499690588.8863401</v>
      </c>
      <c r="CC85" s="4">
        <v>5021189206.4428596</v>
      </c>
      <c r="CE85" s="13">
        <f>_xll.BQL($A85,CE$3)</f>
        <v>9.7804762199781106</v>
      </c>
      <c r="CF85" s="13">
        <f>_xll.BQL($A85,CF$3)</f>
        <v>9.2196158809686484</v>
      </c>
      <c r="CG85" s="13">
        <f>_xll.BQL($A85,CG$3,$C$1,$D$1,$E$1,$F$1,"cols=4;rows=1")</f>
        <v>10.911205264014745</v>
      </c>
      <c r="CH85" s="14">
        <v>10.16812332073232</v>
      </c>
      <c r="CI85" s="14">
        <v>10.905680859346504</v>
      </c>
      <c r="CJ85" s="14">
        <v>12.061823120825027</v>
      </c>
      <c r="CK85" s="33">
        <f>SUM(CH85:CJ85)/300</f>
        <v>0.11045209100301283</v>
      </c>
      <c r="CL85" s="39">
        <f t="shared" si="68"/>
        <v>0</v>
      </c>
      <c r="CM85" s="13">
        <f>_xll.BQL($A85,CM$3)</f>
        <v>4.4154830966193241</v>
      </c>
      <c r="CN85" s="13">
        <f>_xll.BQL($A85,CN$3)</f>
        <v>3.6528852920478538</v>
      </c>
      <c r="CO85" s="13">
        <f>_xll.BQL($A85,CO$3,$C$1,$D$1,$E$1,$F$1,"cols=4;rows=1")</f>
        <v>2.540685798479724</v>
      </c>
      <c r="CP85" s="13">
        <v>4.3047005187863547</v>
      </c>
      <c r="CQ85" s="13">
        <v>3.9093997640401361</v>
      </c>
      <c r="CR85" s="13">
        <v>4.3742098019547946</v>
      </c>
      <c r="CT85" s="13" t="str">
        <f>_xll.BQL($A85,CT$3)</f>
        <v>IG1</v>
      </c>
      <c r="CU85" s="13" t="str">
        <f>_xll.BQL($A85,CU$3)</f>
        <v>A-</v>
      </c>
      <c r="CW85" s="40">
        <f t="shared" si="69"/>
        <v>3</v>
      </c>
      <c r="CX85" s="43">
        <f t="shared" si="70"/>
        <v>1</v>
      </c>
    </row>
    <row r="86" spans="1:102" s="23" customFormat="1" x14ac:dyDescent="0.25">
      <c r="C86" s="24"/>
      <c r="D86" s="24"/>
      <c r="E86" s="24"/>
      <c r="F86" s="24"/>
      <c r="G86" s="24"/>
      <c r="H86" s="24"/>
      <c r="J86" s="25"/>
      <c r="K86" s="25"/>
      <c r="L86" s="25"/>
      <c r="M86" s="25"/>
      <c r="N86" s="25"/>
      <c r="O86" s="33"/>
      <c r="P86" s="39"/>
      <c r="Q86" s="24" t="s">
        <v>131</v>
      </c>
      <c r="R86" s="24" t="s">
        <v>132</v>
      </c>
      <c r="S86" s="24" t="s">
        <v>133</v>
      </c>
      <c r="T86" s="24"/>
      <c r="U86" s="24"/>
      <c r="V86" s="24"/>
      <c r="X86" s="26"/>
      <c r="Y86" s="26"/>
      <c r="Z86" s="26"/>
      <c r="AA86" s="27"/>
      <c r="AB86" s="27"/>
      <c r="AC86" s="27"/>
      <c r="AD86" s="31"/>
      <c r="AE86" s="24"/>
      <c r="AF86" s="24"/>
      <c r="AG86" s="24"/>
      <c r="AH86" s="24"/>
      <c r="AI86" s="24"/>
      <c r="AJ86" s="24"/>
      <c r="AL86" s="26"/>
      <c r="AM86" s="26"/>
      <c r="AN86" s="26"/>
      <c r="AO86" s="26"/>
      <c r="AP86" s="26"/>
      <c r="AQ86" s="26"/>
      <c r="AR86" s="31"/>
      <c r="AS86" s="24"/>
      <c r="AT86" s="24"/>
      <c r="AU86" s="24"/>
      <c r="AV86" s="24"/>
      <c r="AW86" s="24"/>
      <c r="AX86" s="24"/>
      <c r="AY86" s="33"/>
      <c r="AZ86" s="39"/>
      <c r="BA86" s="25"/>
      <c r="BB86" s="25"/>
      <c r="BC86" s="25"/>
      <c r="BD86" s="25"/>
      <c r="BE86" s="25"/>
      <c r="BF86" s="25"/>
      <c r="BG86" s="33"/>
      <c r="BH86" s="39"/>
      <c r="BV86" s="33"/>
      <c r="BW86" s="39"/>
      <c r="BX86" s="24" t="s">
        <v>147</v>
      </c>
      <c r="BY86" s="24" t="s">
        <v>148</v>
      </c>
      <c r="BZ86" s="24" t="s">
        <v>146</v>
      </c>
      <c r="CA86" s="24"/>
      <c r="CB86" s="24"/>
      <c r="CC86" s="24"/>
      <c r="CE86" s="28"/>
      <c r="CF86" s="28"/>
      <c r="CG86" s="28"/>
      <c r="CH86" s="29"/>
      <c r="CI86" s="29"/>
      <c r="CJ86" s="29"/>
      <c r="CK86" s="33"/>
      <c r="CL86" s="39"/>
      <c r="CM86" s="30" t="s">
        <v>142</v>
      </c>
      <c r="CN86" s="30" t="s">
        <v>143</v>
      </c>
      <c r="CO86" s="30" t="s">
        <v>144</v>
      </c>
      <c r="CP86" s="28"/>
      <c r="CQ86" s="28"/>
      <c r="CR86" s="28"/>
      <c r="CT86" s="28"/>
      <c r="CU86" s="28"/>
      <c r="CW86" s="40"/>
      <c r="CX86" s="43"/>
    </row>
    <row r="87" spans="1:102" s="23" customFormat="1" x14ac:dyDescent="0.25">
      <c r="C87" s="24"/>
      <c r="D87" s="24"/>
      <c r="E87" s="24"/>
      <c r="F87" s="24"/>
      <c r="G87" s="24"/>
      <c r="H87" s="24"/>
      <c r="J87" s="25"/>
      <c r="K87" s="25"/>
      <c r="L87" s="25"/>
      <c r="M87" s="25"/>
      <c r="N87" s="25"/>
      <c r="O87" s="33"/>
      <c r="P87" s="39"/>
      <c r="Q87" s="54" t="s">
        <v>130</v>
      </c>
      <c r="R87" s="54"/>
      <c r="S87" s="54"/>
      <c r="T87" s="54"/>
      <c r="U87" s="54"/>
      <c r="V87" s="54"/>
      <c r="X87" s="62" t="s">
        <v>149</v>
      </c>
      <c r="Y87" s="62"/>
      <c r="Z87" s="62"/>
      <c r="AA87" s="62"/>
      <c r="AB87" s="62"/>
      <c r="AC87" s="62"/>
      <c r="AD87" s="31"/>
      <c r="AE87" s="54" t="s">
        <v>115</v>
      </c>
      <c r="AF87" s="54"/>
      <c r="AG87" s="54"/>
      <c r="AH87" s="54"/>
      <c r="AI87" s="54"/>
      <c r="AJ87" s="54"/>
      <c r="AL87" s="62" t="s">
        <v>137</v>
      </c>
      <c r="AM87" s="62"/>
      <c r="AN87" s="62"/>
      <c r="AO87" s="62"/>
      <c r="AP87" s="62"/>
      <c r="AQ87" s="62"/>
      <c r="AR87" s="31"/>
      <c r="AS87" s="24"/>
      <c r="AT87" s="24"/>
      <c r="AU87" s="24"/>
      <c r="AV87" s="24"/>
      <c r="AW87" s="24"/>
      <c r="AX87" s="24"/>
      <c r="AY87" s="33"/>
      <c r="AZ87" s="39"/>
      <c r="BA87" s="25"/>
      <c r="BB87" s="25"/>
      <c r="BC87" s="25"/>
      <c r="BD87" s="25"/>
      <c r="BE87" s="25"/>
      <c r="BF87" s="25"/>
      <c r="BG87" s="33"/>
      <c r="BH87" s="39"/>
      <c r="BV87" s="33"/>
      <c r="BW87" s="39"/>
      <c r="BX87" s="54" t="s">
        <v>145</v>
      </c>
      <c r="BY87" s="54"/>
      <c r="BZ87" s="54"/>
      <c r="CA87" s="54"/>
      <c r="CB87" s="54"/>
      <c r="CC87" s="54"/>
      <c r="CE87" s="28"/>
      <c r="CF87" s="28"/>
      <c r="CG87" s="28"/>
      <c r="CH87" s="29"/>
      <c r="CI87" s="29"/>
      <c r="CJ87" s="29"/>
      <c r="CK87" s="33"/>
      <c r="CL87" s="39"/>
      <c r="CM87" s="53" t="s">
        <v>141</v>
      </c>
      <c r="CN87" s="53"/>
      <c r="CO87" s="53"/>
      <c r="CP87" s="53"/>
      <c r="CQ87" s="53"/>
      <c r="CR87" s="53"/>
      <c r="CT87" s="28"/>
      <c r="CU87" s="28"/>
      <c r="CW87" s="40"/>
      <c r="CX87" s="43"/>
    </row>
    <row r="88" spans="1:102" s="23" customFormat="1" x14ac:dyDescent="0.25">
      <c r="A88" s="23" t="str">
        <f>Notations!I89</f>
        <v>GL US Equity</v>
      </c>
      <c r="C88" s="24">
        <f>_xll.BQL($A88,C$3)</f>
        <v>5513209000</v>
      </c>
      <c r="D88" s="24">
        <f>_xll.BQL($A88,D$3)</f>
        <v>5740776000</v>
      </c>
      <c r="E88" s="24">
        <f>_xll.BQL($A88,E$3,$C$1,$D$1,$E$1,$F$1,"cols=4;rows=1")</f>
        <v>5813666666.666667</v>
      </c>
      <c r="F88" s="24">
        <v>6098111111.1111107</v>
      </c>
      <c r="G88" s="24">
        <v>6399125000</v>
      </c>
      <c r="H88" s="24">
        <v>6799000000</v>
      </c>
      <c r="J88" s="25">
        <f t="shared" ref="J88:N89" si="124">D88/C88-1</f>
        <v>4.1276686590332456E-2</v>
      </c>
      <c r="K88" s="25">
        <f t="shared" si="124"/>
        <v>1.2697005886776802E-2</v>
      </c>
      <c r="L88" s="25">
        <f t="shared" si="124"/>
        <v>4.8926858169447307E-2</v>
      </c>
      <c r="M88" s="25">
        <f t="shared" si="124"/>
        <v>4.9361824244301689E-2</v>
      </c>
      <c r="N88" s="25">
        <f t="shared" si="124"/>
        <v>6.2489012169632652E-2</v>
      </c>
      <c r="O88" s="33">
        <f t="shared" si="113"/>
        <v>5.3592564861127213E-2</v>
      </c>
      <c r="P88" s="39">
        <f t="shared" si="62"/>
        <v>0</v>
      </c>
      <c r="Q88" s="24">
        <f>_xll.BQL($A88,Q$86)</f>
        <v>4456017000</v>
      </c>
      <c r="R88" s="24">
        <f>_xll.BQL($A88,R$86)</f>
        <v>4615674000</v>
      </c>
      <c r="S88" s="24">
        <f>_xll.BQL($A88,S$86,$C$1,$D$1,$E$1,$F$1,"cols=4;rows=1")</f>
        <v>4671700000</v>
      </c>
      <c r="T88" s="24">
        <v>4915833333.333333</v>
      </c>
      <c r="U88" s="24">
        <v>5162833333.333333</v>
      </c>
      <c r="V88" s="24">
        <v>5476300000</v>
      </c>
      <c r="X88" s="25">
        <f>R88/Q88-1</f>
        <v>3.582953117099863E-2</v>
      </c>
      <c r="Y88" s="25">
        <f t="shared" ref="Y88:AB90" si="125">S88/R88-1</f>
        <v>1.21382056011754E-2</v>
      </c>
      <c r="Z88" s="25">
        <f t="shared" si="125"/>
        <v>5.2257921812901786E-2</v>
      </c>
      <c r="AA88" s="25">
        <f t="shared" si="125"/>
        <v>5.0245804373622693E-2</v>
      </c>
      <c r="AB88" s="25">
        <f t="shared" si="125"/>
        <v>6.0716015107983301E-2</v>
      </c>
      <c r="AC88" s="27" t="e">
        <v>#N/A</v>
      </c>
      <c r="AD88" s="35" t="e">
        <f>SUM(AA88:AC88)/3</f>
        <v>#N/A</v>
      </c>
      <c r="AE88" s="24">
        <f>_xll.BQL($A88,AE$78)</f>
        <v>1363158000</v>
      </c>
      <c r="AF88" s="24">
        <f>_xll.BQL($A88,AF$78)</f>
        <v>1484632443.0379751</v>
      </c>
      <c r="AG88" s="24">
        <f>_xll.BQL($A88,AG$78,$C$1,$D$1,$E$1,$F$1,"cols=4;rows=1")</f>
        <v>1546000000</v>
      </c>
      <c r="AH88" s="24">
        <v>1577000000</v>
      </c>
      <c r="AI88" s="24">
        <v>1647500000</v>
      </c>
      <c r="AJ88" s="24" t="e">
        <v>#N/A</v>
      </c>
      <c r="AL88" s="25">
        <f t="shared" ref="AL88:AQ88" si="126">AE88/C88</f>
        <v>0.24725309706198331</v>
      </c>
      <c r="AM88" s="25">
        <f t="shared" si="126"/>
        <v>0.25861180492636798</v>
      </c>
      <c r="AN88" s="25">
        <f t="shared" si="126"/>
        <v>0.26592511897253596</v>
      </c>
      <c r="AO88" s="25">
        <f t="shared" si="126"/>
        <v>0.25860466811216593</v>
      </c>
      <c r="AP88" s="25">
        <f t="shared" si="126"/>
        <v>0.25745707420936459</v>
      </c>
      <c r="AQ88" s="25" t="e">
        <f t="shared" si="126"/>
        <v>#N/A</v>
      </c>
      <c r="AR88" s="35" t="e">
        <f>SUM(AO88:AQ88)/3</f>
        <v>#N/A</v>
      </c>
      <c r="AS88" s="24">
        <f>_xll.BQL($A88,AS$3)</f>
        <v>1023350000</v>
      </c>
      <c r="AT88" s="24">
        <f>_xll.BQL($A88,AT$3)</f>
        <v>1103505000</v>
      </c>
      <c r="AU88" s="24">
        <f>_xll.BQL($A88,AU$3,$C$1,$D$1,$E$1,$F$1,"cols=4;rows=1")</f>
        <v>1079000000</v>
      </c>
      <c r="AV88" s="24">
        <v>1120000000</v>
      </c>
      <c r="AW88" s="24">
        <v>1177250000</v>
      </c>
      <c r="AX88" s="24">
        <v>1226666666.6666667</v>
      </c>
      <c r="AY88" s="33">
        <f t="shared" si="63"/>
        <v>4.3696858396796122E-2</v>
      </c>
      <c r="AZ88" s="39">
        <f t="shared" si="64"/>
        <v>0</v>
      </c>
      <c r="BA88" s="25">
        <f t="shared" si="118"/>
        <v>0.18561784978585066</v>
      </c>
      <c r="BB88" s="25">
        <f t="shared" si="119"/>
        <v>0.19222227099611622</v>
      </c>
      <c r="BC88" s="25">
        <f t="shared" si="120"/>
        <v>0.1855971561263689</v>
      </c>
      <c r="BD88" s="25">
        <f t="shared" si="121"/>
        <v>0.18366342947725162</v>
      </c>
      <c r="BE88" s="25">
        <f t="shared" si="122"/>
        <v>0.18397046471197234</v>
      </c>
      <c r="BF88" s="25">
        <f t="shared" si="123"/>
        <v>0.18041868902289554</v>
      </c>
      <c r="BG88" s="33">
        <f>SUM(BD88:BF88)/3</f>
        <v>0.18268419440403982</v>
      </c>
      <c r="BH88" s="39">
        <f t="shared" si="66"/>
        <v>1</v>
      </c>
      <c r="BI88" s="23">
        <f>_xll.BQL($A88,BI$3)</f>
        <v>10.615795</v>
      </c>
      <c r="BJ88" s="23">
        <f>_xll.BQL($A88,BJ$3,$C$1,$D$1,$E$1,$F$1)</f>
        <v>11.958914999999999</v>
      </c>
      <c r="BK88" s="23">
        <f>_xll.BQL($A88,BK$3,$C$1,$D$1,$E$1,$F$1,"cols=4;rows=1")</f>
        <v>12.305</v>
      </c>
      <c r="BL88" s="23">
        <v>13.581666666666665</v>
      </c>
      <c r="BM88" s="23">
        <v>14.93</v>
      </c>
      <c r="BN88" s="23">
        <v>16.193333333333335</v>
      </c>
      <c r="BP88" s="23">
        <f>_xll.BQL($A88,BP$3)</f>
        <v>31.045397318035512</v>
      </c>
      <c r="BQ88" s="23">
        <f>_xll.BQL($A88,BQ$3,$C$1,$D$1,$E$1,$F$1)</f>
        <v>18.755156288417691</v>
      </c>
      <c r="BR88" s="23">
        <f>_xll.BQL($A88,BR$3,$C$1,$D$1,$E$1,$F$1,"cols=4;rows=1")</f>
        <v>15.912185568768043</v>
      </c>
      <c r="BS88" s="23">
        <v>10.375186238656363</v>
      </c>
      <c r="BT88" s="23">
        <v>9.9275984783409115</v>
      </c>
      <c r="BU88" s="23">
        <v>8.4617102031703642</v>
      </c>
      <c r="BV88" s="33">
        <f>SUM(BS88:BU88)/300</f>
        <v>9.5881649733892113E-2</v>
      </c>
      <c r="BW88" s="39">
        <f t="shared" si="67"/>
        <v>0</v>
      </c>
      <c r="BX88" s="24" t="str">
        <f>_xll.BQL($A88,BX$86)</f>
        <v>#N/A</v>
      </c>
      <c r="BY88" s="24" t="str">
        <f>_xll.BQL($A88,BY$86)</f>
        <v>#N/A</v>
      </c>
      <c r="BZ88" s="24" t="str">
        <f>_xll.BQL($A88,BZ$86,$C$1,$D$1,$E$1,$F$1,"cols=4;rows=1")</f>
        <v>#N/A</v>
      </c>
      <c r="CA88" s="24" t="e">
        <v>#N/A</v>
      </c>
      <c r="CB88" s="24" t="e">
        <v>#N/A</v>
      </c>
      <c r="CC88" s="24" t="e">
        <v>#N/A</v>
      </c>
      <c r="CE88" s="28">
        <f>_xll.BQL($A88,CE$3)</f>
        <v>20.692523999580501</v>
      </c>
      <c r="CF88" s="28">
        <f>_xll.BQL($A88,CF$3)</f>
        <v>23.545599776111569</v>
      </c>
      <c r="CG88" s="28">
        <f>_xll.BQL($A88,CG$3,$C$1,$D$1,$E$1,$F$1,"cols=4;rows=1")</f>
        <v>17.792087337877756</v>
      </c>
      <c r="CH88" s="29">
        <v>17.068148649501904</v>
      </c>
      <c r="CI88" s="29">
        <v>15.839689099465774</v>
      </c>
      <c r="CJ88" s="29">
        <v>16.265721344816026</v>
      </c>
      <c r="CK88" s="33">
        <f>SUM(CH88:CJ88)/300</f>
        <v>0.1639118636459457</v>
      </c>
      <c r="CL88" s="39">
        <f t="shared" si="68"/>
        <v>1</v>
      </c>
      <c r="CM88" s="28">
        <f>_xll.BQL($A88,CM$86)</f>
        <v>1.3709199702453128</v>
      </c>
      <c r="CN88" s="28">
        <f>_xll.BQL($A88,CN$86)</f>
        <v>1.7891947160906918</v>
      </c>
      <c r="CO88" s="28" t="e">
        <f>_xll.BQL(#REF!,CO$86,$C$1,$D$1,$E$1,$F$1,"cols=4;rows=1")</f>
        <v>#REF!</v>
      </c>
      <c r="CP88" s="28">
        <v>-0.62439164121805102</v>
      </c>
      <c r="CQ88" s="28">
        <v>-0.69315886272499772</v>
      </c>
      <c r="CR88" s="28">
        <v>-1.5945841765442805</v>
      </c>
      <c r="CT88" s="28" t="str">
        <f>_xll.BQL($A88,CT$3)</f>
        <v>HY2</v>
      </c>
      <c r="CU88" s="28" t="str">
        <f>_xll.BQL($A88,CU$3)</f>
        <v>A</v>
      </c>
      <c r="CW88" s="40">
        <f t="shared" si="69"/>
        <v>2</v>
      </c>
      <c r="CX88" s="43">
        <f t="shared" si="70"/>
        <v>0</v>
      </c>
    </row>
    <row r="89" spans="1:102" s="23" customFormat="1" x14ac:dyDescent="0.25">
      <c r="A89" s="23">
        <f>Notations!I90</f>
        <v>0</v>
      </c>
      <c r="C89" s="24" t="str">
        <f>_xll.BQL($A89,C$3)</f>
        <v>#N/A</v>
      </c>
      <c r="D89" s="24" t="str">
        <f>_xll.BQL($A89,D$3)</f>
        <v>#N/A</v>
      </c>
      <c r="E89" s="24" t="str">
        <f>_xll.BQL($A89,E$3,$C$1,$D$1,$E$1,$F$1)</f>
        <v>#N/A</v>
      </c>
      <c r="F89" s="24"/>
      <c r="G89" s="24"/>
      <c r="H89" s="24"/>
      <c r="J89" s="25" t="e">
        <f t="shared" si="124"/>
        <v>#VALUE!</v>
      </c>
      <c r="K89" s="25" t="e">
        <f t="shared" si="124"/>
        <v>#VALUE!</v>
      </c>
      <c r="L89" s="25" t="e">
        <f t="shared" si="124"/>
        <v>#VALUE!</v>
      </c>
      <c r="M89" s="25" t="e">
        <f t="shared" si="124"/>
        <v>#DIV/0!</v>
      </c>
      <c r="N89" s="25" t="e">
        <f t="shared" si="124"/>
        <v>#DIV/0!</v>
      </c>
      <c r="O89" s="33" t="e">
        <f t="shared" ref="O89" si="127">SUM(L89:N89)/3</f>
        <v>#VALUE!</v>
      </c>
      <c r="P89" s="39" t="e">
        <f t="shared" ref="P89" si="128">IF(O89&lt;$P$3,-2,IF(O89&lt;$P$2,0,IF(O89&lt;$P$1,1,2)))</f>
        <v>#VALUE!</v>
      </c>
      <c r="Q89" s="24" t="str">
        <f>_xll.BQL($A89,Q$86)</f>
        <v>#N/A</v>
      </c>
      <c r="R89" s="24" t="str">
        <f>_xll.BQL($A89,R$86)</f>
        <v>#N/A</v>
      </c>
      <c r="S89" s="24" t="str">
        <f>_xll.BQL($A89,S$86,$C$1,$D$1,$E$1,$F$1)</f>
        <v>#N/A</v>
      </c>
      <c r="T89" s="24"/>
      <c r="U89" s="24"/>
      <c r="V89" s="24"/>
      <c r="X89" s="25" t="e">
        <f>R89/Q89-1</f>
        <v>#VALUE!</v>
      </c>
      <c r="Y89" s="25" t="e">
        <f t="shared" ref="Y89" si="129">S89/R89-1</f>
        <v>#VALUE!</v>
      </c>
      <c r="Z89" s="25" t="e">
        <f t="shared" ref="Z89" si="130">T89/S89-1</f>
        <v>#VALUE!</v>
      </c>
      <c r="AA89" s="25" t="e">
        <f t="shared" ref="AA89" si="131">U89/T89-1</f>
        <v>#DIV/0!</v>
      </c>
      <c r="AB89" s="25" t="e">
        <f t="shared" ref="AB89" si="132">V89/U89-1</f>
        <v>#DIV/0!</v>
      </c>
      <c r="AC89" s="27" t="e">
        <v>#N/A</v>
      </c>
      <c r="AD89" s="35" t="e">
        <f>SUM(AA89:AC89)/3</f>
        <v>#DIV/0!</v>
      </c>
      <c r="AE89" s="24" t="str">
        <f>_xll.BQL($A89,AE$78)</f>
        <v>#N/A</v>
      </c>
      <c r="AF89" s="24" t="str">
        <f>_xll.BQL($A89,AF$78)</f>
        <v>#N/A</v>
      </c>
      <c r="AG89" s="24" t="str">
        <f>_xll.BQL($A89,AG$78,$C$1,$D$1,$E$1,$F$1)</f>
        <v>#N/A</v>
      </c>
      <c r="AH89" s="24"/>
      <c r="AI89" s="24"/>
      <c r="AJ89" s="24"/>
      <c r="AL89" s="25" t="e">
        <f t="shared" ref="AL89" si="133">AE89/C89</f>
        <v>#VALUE!</v>
      </c>
      <c r="AM89" s="25" t="e">
        <f t="shared" ref="AM89" si="134">AF89/D89</f>
        <v>#VALUE!</v>
      </c>
      <c r="AN89" s="25" t="e">
        <f t="shared" ref="AN89" si="135">AG89/E89</f>
        <v>#VALUE!</v>
      </c>
      <c r="AO89" s="25" t="e">
        <f t="shared" ref="AO89" si="136">AH89/F89</f>
        <v>#DIV/0!</v>
      </c>
      <c r="AP89" s="25" t="e">
        <f t="shared" ref="AP89" si="137">AI89/G89</f>
        <v>#DIV/0!</v>
      </c>
      <c r="AQ89" s="25" t="e">
        <f t="shared" ref="AQ89" si="138">AJ89/H89</f>
        <v>#DIV/0!</v>
      </c>
      <c r="AR89" s="35" t="e">
        <f>SUM(AO89:AQ89)/3</f>
        <v>#DIV/0!</v>
      </c>
      <c r="AS89" s="24" t="str">
        <f>_xll.BQL($A89,AS$3)</f>
        <v>#N/A</v>
      </c>
      <c r="AT89" s="24" t="str">
        <f>_xll.BQL($A89,AT$3)</f>
        <v>#N/A</v>
      </c>
      <c r="AU89" s="24" t="str">
        <f>_xll.BQL($A89,AU$3,$C$1,$D$1,$E$1,$F$1)</f>
        <v>#N/A</v>
      </c>
      <c r="AV89" s="24"/>
      <c r="AW89" s="24"/>
      <c r="AX89" s="24"/>
      <c r="AY89" s="33" t="e">
        <f t="shared" ref="AY89" si="139">((AV89/AU89-1)+(AW89/AV89-1)+(AX89/AW89-1))/3</f>
        <v>#VALUE!</v>
      </c>
      <c r="AZ89" s="39" t="e">
        <f t="shared" ref="AZ89" si="140">IF(AY89&lt;AZ$3,-2,IF(AY89&lt;AZ$2,0,IF(AY89&lt;AZ$1,1,2)))</f>
        <v>#VALUE!</v>
      </c>
      <c r="BA89" s="25" t="e">
        <f t="shared" ref="BA89" si="141">AS89/C89</f>
        <v>#VALUE!</v>
      </c>
      <c r="BB89" s="25" t="e">
        <f t="shared" ref="BB89" si="142">AT89/D89</f>
        <v>#VALUE!</v>
      </c>
      <c r="BC89" s="25" t="e">
        <f t="shared" ref="BC89" si="143">AU89/E89</f>
        <v>#VALUE!</v>
      </c>
      <c r="BD89" s="25" t="e">
        <f t="shared" ref="BD89" si="144">AV89/F89</f>
        <v>#DIV/0!</v>
      </c>
      <c r="BE89" s="25" t="e">
        <f t="shared" ref="BE89" si="145">AW89/G89</f>
        <v>#DIV/0!</v>
      </c>
      <c r="BF89" s="25" t="e">
        <f t="shared" ref="BF89" si="146">AX89/H89</f>
        <v>#DIV/0!</v>
      </c>
      <c r="BG89" s="33" t="e">
        <f>SUM(BD89:BF89)/3</f>
        <v>#DIV/0!</v>
      </c>
      <c r="BH89" s="39" t="e">
        <f t="shared" ref="BH89" si="147">IF(BG89&lt;BH$3,-2,IF(BG89&lt;BH$2,0,IF(BG89&lt;BH$1,1,2)))</f>
        <v>#DIV/0!</v>
      </c>
      <c r="BI89" s="23" t="str">
        <f>_xll.BQL($A89,BI$3)</f>
        <v>#N/A</v>
      </c>
      <c r="BJ89" s="23" t="str">
        <f>_xll.BQL($A89,BJ$3,$C$1,$D$1,$E$1,$F$1)</f>
        <v>#N/A</v>
      </c>
      <c r="BK89" s="23" t="str">
        <f>_xll.BQL($A89,BK$3,$C$1,$D$1,$E$1,$F$1)</f>
        <v>#N/A</v>
      </c>
      <c r="BP89" s="23" t="str">
        <f>_xll.BQL($A89,BP$3)</f>
        <v>#N/A</v>
      </c>
      <c r="BQ89" s="23" t="str">
        <f>_xll.BQL($A89,BQ$3,$C$1,$D$1,$E$1,$F$1)</f>
        <v>#N/A</v>
      </c>
      <c r="BR89" s="23" t="str">
        <f>_xll.BQL($A89,BR$3,$C$1,$D$1,$E$1,$F$1)</f>
        <v>#N/A</v>
      </c>
      <c r="BV89" s="33">
        <f>SUM(BS89:BU89)/300</f>
        <v>0</v>
      </c>
      <c r="BW89" s="39">
        <f t="shared" ref="BW89" si="148">IF(BV89&lt;BW$3,-2,IF(BV89&lt;BW$2,0,IF(BV89&lt;BW$1,1,2)))</f>
        <v>0</v>
      </c>
      <c r="BX89" s="24" t="str">
        <f>_xll.BQL($A89,BX$86)</f>
        <v>#N/A</v>
      </c>
      <c r="BY89" s="24" t="str">
        <f>_xll.BQL($A89,BY$86)</f>
        <v>#N/A</v>
      </c>
      <c r="BZ89" s="24" t="str">
        <f>_xll.BQL($A89,BZ$86,$C$1,$D$1,$E$1,$F$1)</f>
        <v>#N/A</v>
      </c>
      <c r="CA89" s="24"/>
      <c r="CB89" s="24"/>
      <c r="CC89" s="24"/>
      <c r="CE89" s="28" t="str">
        <f>_xll.BQL($A89,CE$3)</f>
        <v>#N/A</v>
      </c>
      <c r="CF89" s="28" t="str">
        <f>_xll.BQL($A89,CF$3)</f>
        <v>#N/A</v>
      </c>
      <c r="CG89" s="28" t="str">
        <f>_xll.BQL($A89,CG$3,$C$1,$D$1,$E$1,$F$1)</f>
        <v>#N/A</v>
      </c>
      <c r="CH89" s="29"/>
      <c r="CI89" s="29"/>
      <c r="CJ89" s="29"/>
      <c r="CK89" s="33">
        <f>SUM(CH89:CJ89)/300</f>
        <v>0</v>
      </c>
      <c r="CL89" s="39">
        <f t="shared" ref="CL89" si="149">IF(CK89&lt;CL$3,-2,IF(CK89&lt;CL$2,0,IF(CK89&lt;CL$1,1,2)))</f>
        <v>0</v>
      </c>
      <c r="CM89" s="28" t="str">
        <f>_xll.BQL($A89,CM$86)</f>
        <v>#N/A</v>
      </c>
      <c r="CN89" s="28" t="str">
        <f>_xll.BQL($A89,CN$86)</f>
        <v>#N/A</v>
      </c>
      <c r="CO89" s="28" t="e">
        <f>_xll.BQL(#REF!,CO$86,$C$1,$D$1,$E$1,$F$1,"cols=4;rows=1")</f>
        <v>#REF!</v>
      </c>
      <c r="CP89" s="28">
        <v>-0.62439164121805102</v>
      </c>
      <c r="CQ89" s="28">
        <v>-0.69315886272499772</v>
      </c>
      <c r="CR89" s="28">
        <v>-1.5945841765442805</v>
      </c>
      <c r="CT89" s="28" t="str">
        <f>_xll.BQL($A89,CT$3)</f>
        <v>#N/A</v>
      </c>
      <c r="CU89" s="28" t="str">
        <f>_xll.BQL($A89,CU$3)</f>
        <v>#N/A</v>
      </c>
      <c r="CW89" s="40" t="e">
        <f t="shared" ref="CW89" si="150">CL89+BW89+BH89+AZ89+P89</f>
        <v>#DIV/0!</v>
      </c>
      <c r="CX89" s="43" t="e">
        <f t="shared" ref="CX89" si="151">IF(CW89&lt;CX$3,-2,IF(CW89&lt;CX$2,0,IF(CW89&lt;CX$1,1,2)))</f>
        <v>#DIV/0!</v>
      </c>
    </row>
    <row r="90" spans="1:102" s="23" customFormat="1" x14ac:dyDescent="0.25">
      <c r="A90" s="23" t="str">
        <f>Notations!I91</f>
        <v>AIZ US Equity</v>
      </c>
      <c r="C90" s="24">
        <f>_xll.BQL($A90,C$3)</f>
        <v>11200300000</v>
      </c>
      <c r="D90" s="24">
        <f>_xll.BQL($A90,D$3)</f>
        <v>11821500000</v>
      </c>
      <c r="E90" s="24">
        <f>_xll.BQL($A90,E$3,$C$1,$D$1,$E$1,$F$1,"cols=4;rows=1")</f>
        <v>11834428571.428572</v>
      </c>
      <c r="F90" s="24">
        <v>12312571428.571428</v>
      </c>
      <c r="G90" s="24">
        <v>12593666666.666666</v>
      </c>
      <c r="H90" s="24">
        <v>12917000000</v>
      </c>
      <c r="J90" s="25">
        <f t="shared" ref="J90:J95" si="152">D90/C90-1</f>
        <v>5.5462800103568632E-2</v>
      </c>
      <c r="K90" s="25">
        <f t="shared" ref="K90:K95" si="153">E90/D90-1</f>
        <v>1.0936489809729721E-3</v>
      </c>
      <c r="L90" s="25">
        <f t="shared" ref="L90:L95" si="154">F90/E90-1</f>
        <v>4.0402699146557808E-2</v>
      </c>
      <c r="M90" s="25">
        <f t="shared" ref="M90:M95" si="155">G90/F90-1</f>
        <v>2.2829937655667321E-2</v>
      </c>
      <c r="N90" s="25">
        <f t="shared" ref="N90:N95" si="156">H90/G90-1</f>
        <v>2.5674280723114951E-2</v>
      </c>
      <c r="O90" s="33">
        <f t="shared" si="113"/>
        <v>2.963563917511336E-2</v>
      </c>
      <c r="P90" s="39">
        <f t="shared" si="62"/>
        <v>0</v>
      </c>
      <c r="Q90" s="24">
        <f>_xll.BQL($A90,Q$86)</f>
        <v>9388000000</v>
      </c>
      <c r="R90" s="24">
        <f>_xll.BQL($A90,R$86)</f>
        <v>9660500000</v>
      </c>
      <c r="S90" s="24" t="str">
        <f>_xll.BQL($A90,S$86,$C$1,$D$1,$E$1,$F$1,"cols=4;rows=1")</f>
        <v>#N/A</v>
      </c>
      <c r="T90" s="24" t="e">
        <v>#N/A</v>
      </c>
      <c r="U90" s="24" t="e">
        <v>#N/A</v>
      </c>
      <c r="V90" s="24" t="e">
        <v>#N/A</v>
      </c>
      <c r="X90" s="25">
        <f>R90/Q90-1</f>
        <v>2.9026416702172986E-2</v>
      </c>
      <c r="Y90" s="25" t="e">
        <f t="shared" si="125"/>
        <v>#VALUE!</v>
      </c>
      <c r="Z90" s="25" t="e">
        <f t="shared" si="125"/>
        <v>#N/A</v>
      </c>
      <c r="AA90" s="25" t="e">
        <f t="shared" si="125"/>
        <v>#N/A</v>
      </c>
      <c r="AB90" s="25" t="e">
        <f t="shared" si="125"/>
        <v>#N/A</v>
      </c>
      <c r="AC90" s="27" t="e">
        <v>#N/A</v>
      </c>
      <c r="AD90" s="36" t="e">
        <f>SUM(Z90:AB90)/3</f>
        <v>#N/A</v>
      </c>
      <c r="AE90" s="24">
        <f>_xll.BQL($A90,AE$78)</f>
        <v>1059900000.0000001</v>
      </c>
      <c r="AF90" s="24">
        <f>_xll.BQL($A90,AF$78)</f>
        <v>1089700000</v>
      </c>
      <c r="AG90" s="24">
        <f>_xll.BQL($A90,AG$78,$C$1,$D$1,$E$1,$F$1,"cols=4;rows=1")</f>
        <v>744500000</v>
      </c>
      <c r="AH90" s="24">
        <v>893000000</v>
      </c>
      <c r="AI90" s="24">
        <v>1110000000</v>
      </c>
      <c r="AJ90" s="24">
        <v>975000000</v>
      </c>
      <c r="AL90" s="25">
        <f t="shared" ref="AL90:AQ90" si="157">AE90/C90</f>
        <v>9.4631393801951749E-2</v>
      </c>
      <c r="AM90" s="25">
        <f t="shared" si="157"/>
        <v>9.2179503447109082E-2</v>
      </c>
      <c r="AN90" s="25">
        <f t="shared" si="157"/>
        <v>6.2909670332323364E-2</v>
      </c>
      <c r="AO90" s="25">
        <f t="shared" si="157"/>
        <v>7.2527498027567638E-2</v>
      </c>
      <c r="AP90" s="25">
        <f t="shared" si="157"/>
        <v>8.813954103914666E-2</v>
      </c>
      <c r="AQ90" s="25">
        <f t="shared" si="157"/>
        <v>7.5481923047147167E-2</v>
      </c>
      <c r="AR90" s="35">
        <f>SUM(AO90:AQ90)/3</f>
        <v>7.8716320704620493E-2</v>
      </c>
      <c r="AS90" s="24">
        <f>_xll.BQL($A90,AS$3)</f>
        <v>758899082.56880701</v>
      </c>
      <c r="AT90" s="24">
        <f>_xll.BQL($A90,AT$3)</f>
        <v>804825833.03814602</v>
      </c>
      <c r="AU90" s="24">
        <f>_xll.BQL($A90,AU$3,$C$1,$D$1,$E$1,$F$1,"cols=4;rows=1")</f>
        <v>767000000</v>
      </c>
      <c r="AV90" s="24">
        <v>939600000</v>
      </c>
      <c r="AW90" s="24">
        <v>1028600000</v>
      </c>
      <c r="AX90" s="24">
        <v>975000000</v>
      </c>
      <c r="AY90" s="33">
        <f t="shared" si="63"/>
        <v>8.9214696281071301E-2</v>
      </c>
      <c r="AZ90" s="39">
        <f t="shared" si="64"/>
        <v>0</v>
      </c>
      <c r="BA90" s="25">
        <f t="shared" ref="BA90:BA95" si="158">AS90/C90</f>
        <v>6.7757031737436232E-2</v>
      </c>
      <c r="BB90" s="25">
        <f t="shared" ref="BB90:BB95" si="159">AT90/D90</f>
        <v>6.8081532211491436E-2</v>
      </c>
      <c r="BC90" s="25">
        <f t="shared" ref="BC90:BC95" si="160">AU90/E90</f>
        <v>6.4810902813824067E-2</v>
      </c>
      <c r="BD90" s="25">
        <f t="shared" ref="BD90:BD95" si="161">AV90/F90</f>
        <v>7.6312247644683723E-2</v>
      </c>
      <c r="BE90" s="25">
        <f t="shared" ref="BE90:BE95" si="162">AW90/G90</f>
        <v>8.167597469627591E-2</v>
      </c>
      <c r="BF90" s="25">
        <f t="shared" ref="BF90:BF95" si="163">AX90/H90</f>
        <v>7.5481923047147167E-2</v>
      </c>
      <c r="BG90" s="33">
        <f>SUM(BD90:BF90)/3</f>
        <v>7.7823381796035596E-2</v>
      </c>
      <c r="BH90" s="39">
        <f t="shared" si="66"/>
        <v>0</v>
      </c>
      <c r="BI90" s="23">
        <f>_xll.BQL($A90,BI$3)</f>
        <v>14.114233</v>
      </c>
      <c r="BJ90" s="23">
        <f>_xll.BQL($A90,BJ$3,$C$1,$D$1,$E$1,$F$1)</f>
        <v>15.212525999999999</v>
      </c>
      <c r="BK90" s="23">
        <f>_xll.BQL($A90,BK$3,$C$1,$D$1,$E$1,$F$1,"cols=4;rows=1")</f>
        <v>15.794285714285712</v>
      </c>
      <c r="BL90" s="23">
        <v>17.995714285714289</v>
      </c>
      <c r="BM90" s="23">
        <v>19.099999999999998</v>
      </c>
      <c r="BN90" s="23">
        <v>20.63</v>
      </c>
      <c r="BP90" s="23">
        <f>_xll.BQL($A90,BP$3)</f>
        <v>46.442022875248391</v>
      </c>
      <c r="BQ90" s="23">
        <f>_xll.BQL($A90,BQ$3,$C$1,$D$1,$E$1,$F$1)</f>
        <v>23.339018471998152</v>
      </c>
      <c r="BR90" s="23">
        <f>_xll.BQL($A90,BR$3,$C$1,$D$1,$E$1,$F$1,"cols=4;rows=1")</f>
        <v>11.903251946355931</v>
      </c>
      <c r="BS90" s="23">
        <v>13.938133140376307</v>
      </c>
      <c r="BT90" s="23">
        <v>6.1363816781773117</v>
      </c>
      <c r="BU90" s="23">
        <v>8.0104712041884891</v>
      </c>
      <c r="BV90" s="33">
        <f>SUM(BS90:BU90)/300</f>
        <v>9.3616620075807025E-2</v>
      </c>
      <c r="BW90" s="39">
        <f t="shared" si="67"/>
        <v>0</v>
      </c>
      <c r="BX90" s="24">
        <f>_xll.BQL($A90,BX$86)</f>
        <v>42.8</v>
      </c>
      <c r="BY90" s="24">
        <f>_xll.BQL($A90,BY$86)</f>
        <v>58</v>
      </c>
      <c r="BZ90" s="24">
        <f>_xll.BQL($A90,BZ$86,$C$1,$D$1,$E$1,$F$1,"cols=4;rows=1")</f>
        <v>47.64635535340426</v>
      </c>
      <c r="CA90" s="24">
        <v>48.217786622225638</v>
      </c>
      <c r="CB90" s="24">
        <v>48.071070668701019</v>
      </c>
      <c r="CC90" s="24">
        <v>48.000000000000007</v>
      </c>
      <c r="CE90" s="28">
        <f>_xll.BQL($A90,CE$3)</f>
        <v>14.217432674647606</v>
      </c>
      <c r="CF90" s="28">
        <f>_xll.BQL($A90,CF$3)</f>
        <v>15.214603063852492</v>
      </c>
      <c r="CG90" s="28">
        <f>_xll.BQL($A90,CG$3,$C$1,$D$1,$E$1,$F$1,"cols=4;rows=1")</f>
        <v>15.247999999999999</v>
      </c>
      <c r="CH90" s="29">
        <v>16.336000000000002</v>
      </c>
      <c r="CI90" s="29">
        <v>15.452500000000001</v>
      </c>
      <c r="CJ90" s="29" t="e">
        <v>#N/A</v>
      </c>
      <c r="CK90" s="34">
        <f>SUM(CG90:CI90)/300</f>
        <v>0.15678833333333334</v>
      </c>
      <c r="CL90" s="39">
        <f t="shared" si="68"/>
        <v>1</v>
      </c>
      <c r="CM90" s="28">
        <f>_xll.BQL($A90,CM$86)</f>
        <v>0.46394302107033336</v>
      </c>
      <c r="CN90" s="28">
        <f>_xll.BQL($A90,CN$86)</f>
        <v>0.26619843703630419</v>
      </c>
      <c r="CO90" s="28">
        <f>_xll.BQL($A6,CO$86,$C$1,$D$1,$E$1,$F$1,"cols=4;rows=1")</f>
        <v>1.7804072349182258</v>
      </c>
      <c r="CP90" s="28">
        <v>1.4435795914694523</v>
      </c>
      <c r="CQ90" s="28">
        <v>1.3573271860559724</v>
      </c>
      <c r="CR90" s="28" t="e">
        <v>#N/A</v>
      </c>
      <c r="CT90" s="28" t="str">
        <f>_xll.BQL($A90,CT$3)</f>
        <v>IG1</v>
      </c>
      <c r="CU90" s="28" t="str">
        <f>_xll.BQL($A90,CU$3)</f>
        <v>BBB</v>
      </c>
      <c r="CW90" s="40">
        <f t="shared" si="69"/>
        <v>1</v>
      </c>
      <c r="CX90" s="43">
        <f t="shared" si="70"/>
        <v>0</v>
      </c>
    </row>
    <row r="91" spans="1:102" x14ac:dyDescent="0.25">
      <c r="C91" t="s">
        <v>151</v>
      </c>
      <c r="D91" t="s">
        <v>152</v>
      </c>
      <c r="E91" t="s">
        <v>153</v>
      </c>
      <c r="J91" s="6"/>
      <c r="K91" s="6"/>
      <c r="L91" s="6"/>
      <c r="M91" s="6"/>
      <c r="N91" s="6"/>
      <c r="O91" s="33"/>
      <c r="P91" s="39"/>
      <c r="Q91" s="3" t="s">
        <v>155</v>
      </c>
      <c r="R91" s="3" t="s">
        <v>156</v>
      </c>
      <c r="S91" s="4" t="str">
        <f>_xll.BQL($A91,S$86,$C$1,$D$1,$E$1,$F$1,"cols=4;rows=1")</f>
        <v>#N/A Mandatory parameter [SECURITY] cannot be empty</v>
      </c>
      <c r="T91" s="4">
        <v>12506039200</v>
      </c>
      <c r="U91" s="4">
        <v>13603200000</v>
      </c>
      <c r="V91" s="4">
        <v>14004000000</v>
      </c>
      <c r="X91" s="7"/>
      <c r="Y91" s="7"/>
      <c r="Z91" s="7"/>
      <c r="AA91" s="8"/>
      <c r="AB91" s="8"/>
      <c r="AC91" s="8"/>
      <c r="AS91" s="4" t="s">
        <v>158</v>
      </c>
      <c r="AT91" s="4" t="s">
        <v>159</v>
      </c>
      <c r="AU91" s="4" t="s">
        <v>171</v>
      </c>
      <c r="AY91" s="33"/>
      <c r="AZ91" s="39"/>
      <c r="BA91" s="11"/>
      <c r="BB91" s="11"/>
      <c r="BC91" s="11"/>
      <c r="BD91" s="11"/>
      <c r="BE91" s="11"/>
      <c r="BF91" s="11"/>
      <c r="BH91" s="39"/>
      <c r="BW91" s="39"/>
      <c r="CE91" s="13"/>
      <c r="CF91" s="13"/>
      <c r="CG91" s="13"/>
      <c r="CH91" s="14"/>
      <c r="CI91" s="14"/>
      <c r="CJ91" s="14"/>
      <c r="CL91" s="39"/>
      <c r="CM91" s="12" t="s">
        <v>161</v>
      </c>
      <c r="CN91" s="12" t="s">
        <v>162</v>
      </c>
      <c r="CO91" s="12" t="s">
        <v>163</v>
      </c>
      <c r="CP91" s="13">
        <v>1.487285123194872E-2</v>
      </c>
      <c r="CQ91" s="13">
        <v>-0.56815984015984011</v>
      </c>
      <c r="CR91" s="13">
        <v>-1.0674034443706799</v>
      </c>
      <c r="CT91" s="13"/>
      <c r="CU91" s="13"/>
      <c r="CW91" s="40"/>
      <c r="CX91" s="43"/>
    </row>
    <row r="92" spans="1:102" x14ac:dyDescent="0.25">
      <c r="C92" s="55" t="s">
        <v>150</v>
      </c>
      <c r="D92" s="55"/>
      <c r="E92" s="55"/>
      <c r="F92" s="55"/>
      <c r="G92" s="55"/>
      <c r="H92" s="55"/>
      <c r="J92" s="6"/>
      <c r="K92" s="6"/>
      <c r="L92" s="6"/>
      <c r="M92" s="6"/>
      <c r="N92" s="6"/>
      <c r="O92" s="33"/>
      <c r="P92" s="39"/>
      <c r="Q92" s="55" t="s">
        <v>154</v>
      </c>
      <c r="R92" s="55"/>
      <c r="S92" s="55"/>
      <c r="T92" s="55"/>
      <c r="U92" s="55"/>
      <c r="V92" s="55"/>
      <c r="X92" s="56" t="s">
        <v>157</v>
      </c>
      <c r="Y92" s="56"/>
      <c r="Z92" s="56"/>
      <c r="AA92" s="56"/>
      <c r="AB92" s="56"/>
      <c r="AC92" s="56"/>
      <c r="AE92" s="57" t="s">
        <v>115</v>
      </c>
      <c r="AF92" s="57"/>
      <c r="AG92" s="57"/>
      <c r="AH92" s="57"/>
      <c r="AI92" s="57"/>
      <c r="AJ92" s="57"/>
      <c r="AL92" s="58" t="s">
        <v>137</v>
      </c>
      <c r="AM92" s="58"/>
      <c r="AN92" s="58"/>
      <c r="AO92" s="58"/>
      <c r="AP92" s="58"/>
      <c r="AQ92" s="58"/>
      <c r="AY92" s="33"/>
      <c r="AZ92" s="39"/>
      <c r="BA92" s="11"/>
      <c r="BB92" s="11"/>
      <c r="BC92" s="11"/>
      <c r="BD92" s="11"/>
      <c r="BE92" s="11"/>
      <c r="BF92" s="11"/>
      <c r="BH92" s="39"/>
      <c r="BW92" s="39"/>
      <c r="CE92" s="13"/>
      <c r="CF92" s="13"/>
      <c r="CG92" s="13"/>
      <c r="CH92" s="14"/>
      <c r="CI92" s="14"/>
      <c r="CJ92" s="14"/>
      <c r="CL92" s="39"/>
      <c r="CM92" s="59" t="s">
        <v>160</v>
      </c>
      <c r="CN92" s="59"/>
      <c r="CO92" s="59"/>
      <c r="CP92" s="59"/>
      <c r="CQ92" s="59"/>
      <c r="CR92" s="59"/>
      <c r="CT92" s="13"/>
      <c r="CU92" s="13"/>
      <c r="CW92" s="40"/>
      <c r="CX92" s="43"/>
    </row>
    <row r="93" spans="1:102" x14ac:dyDescent="0.25">
      <c r="A93" t="str">
        <f>Notations!I94</f>
        <v>C US Equity</v>
      </c>
      <c r="C93" s="4">
        <f>_xll.BQL($A93,C$91)</f>
        <v>81139000000</v>
      </c>
      <c r="D93" s="4">
        <f>_xll.BQL($A93,D$91)</f>
        <v>81139000000</v>
      </c>
      <c r="E93" s="4">
        <f>_xll.BQL($A93,E$91,$C$1,$D$1,$E$1,$F$1,"cols=4;rows=1")</f>
        <v>83803764705.882401</v>
      </c>
      <c r="F93" s="4">
        <v>86697562500</v>
      </c>
      <c r="G93" s="4">
        <v>88105200000</v>
      </c>
      <c r="H93" s="4">
        <v>83727000000</v>
      </c>
      <c r="J93" s="6">
        <f t="shared" si="152"/>
        <v>0</v>
      </c>
      <c r="K93" s="6">
        <f t="shared" si="153"/>
        <v>3.2841971257747904E-2</v>
      </c>
      <c r="L93" s="6">
        <f t="shared" si="154"/>
        <v>3.4530641961893593E-2</v>
      </c>
      <c r="M93" s="6">
        <f t="shared" si="155"/>
        <v>1.623618311068431E-2</v>
      </c>
      <c r="N93" s="6">
        <f t="shared" si="156"/>
        <v>-4.9692867163345644E-2</v>
      </c>
      <c r="O93" s="33">
        <f t="shared" si="113"/>
        <v>3.5798596974408642E-4</v>
      </c>
      <c r="P93" s="39">
        <f t="shared" si="62"/>
        <v>0</v>
      </c>
      <c r="Q93" s="4">
        <f>_xll.BQL($A93,Q$91)</f>
        <v>27414000000</v>
      </c>
      <c r="R93" s="4">
        <f>_xll.BQL($A93,R$91)</f>
        <v>27414000000</v>
      </c>
      <c r="S93" s="4" t="str">
        <f>_xll.BQL($A93,S$91,$C$1,$D$1,$E$1,$F$1,"cols=4;rows=1")</f>
        <v>#N/A Mandatory parameter [SECURITY] cannot be empty</v>
      </c>
      <c r="T93" s="4">
        <v>30184002445.639893</v>
      </c>
      <c r="U93" s="4">
        <v>33044428690.442097</v>
      </c>
      <c r="V93" s="4" t="e">
        <v>#N/A</v>
      </c>
      <c r="X93" s="6">
        <f t="shared" ref="X93:AC93" si="164">Q93/C93</f>
        <v>0.33786465201690924</v>
      </c>
      <c r="Y93" s="6">
        <f t="shared" si="164"/>
        <v>0.33786465201690924</v>
      </c>
      <c r="Z93" s="6" t="e">
        <f t="shared" si="164"/>
        <v>#VALUE!</v>
      </c>
      <c r="AA93" s="6">
        <f t="shared" si="164"/>
        <v>0.34815283815666553</v>
      </c>
      <c r="AB93" s="6">
        <f t="shared" si="164"/>
        <v>0.3750565084744385</v>
      </c>
      <c r="AC93" s="6" t="e">
        <f t="shared" si="164"/>
        <v>#N/A</v>
      </c>
      <c r="AD93" s="36">
        <f>SUM(AA93:AB93)/3</f>
        <v>0.24106978221036801</v>
      </c>
      <c r="AE93" s="4">
        <f>_xll.BQL($A93,AE$78)</f>
        <v>17305000000</v>
      </c>
      <c r="AF93" s="4">
        <f>_xll.BQL($A93,AF$78)</f>
        <v>17305000000</v>
      </c>
      <c r="AG93" s="4">
        <f>_xll.BQL($A93,AG$78,$C$1,$D$1,$E$1,$F$1,"cols=4;rows=1")</f>
        <v>20413000000</v>
      </c>
      <c r="AH93" s="4">
        <v>24482500000</v>
      </c>
      <c r="AI93" s="4">
        <v>26813000000</v>
      </c>
      <c r="AJ93" s="4" t="e">
        <v>#N/A</v>
      </c>
      <c r="AL93" s="11">
        <f t="shared" ref="AL93:AQ93" si="165">AE93/C93</f>
        <v>0.21327598318934174</v>
      </c>
      <c r="AM93" s="11">
        <f t="shared" si="165"/>
        <v>0.21327598318934174</v>
      </c>
      <c r="AN93" s="11">
        <f t="shared" si="165"/>
        <v>0.24358094259418347</v>
      </c>
      <c r="AO93" s="11">
        <f t="shared" si="165"/>
        <v>0.28238971539713126</v>
      </c>
      <c r="AP93" s="11">
        <f t="shared" si="165"/>
        <v>0.30432936988963194</v>
      </c>
      <c r="AQ93" s="11" t="e">
        <f t="shared" si="165"/>
        <v>#N/A</v>
      </c>
      <c r="AR93" s="35" t="e">
        <f>SUM(AO93:AQ93)/3</f>
        <v>#N/A</v>
      </c>
      <c r="AS93" s="4">
        <f>_xll.BQL($A93,AS$91)</f>
        <v>11664610000</v>
      </c>
      <c r="AT93" s="4">
        <f>_xll.BQL($A93,AT$91)</f>
        <v>11664610000</v>
      </c>
      <c r="AU93" s="4">
        <f>_xll.BQL($A93,AU$91,$C$1,$D$1,$E$1,$F$1,"cols=4;rows=1")</f>
        <v>13980722222.222221</v>
      </c>
      <c r="AV93" s="4">
        <v>16754125000</v>
      </c>
      <c r="AW93" s="4">
        <v>18835000000</v>
      </c>
      <c r="AX93" s="4" t="e">
        <v>#N/A</v>
      </c>
      <c r="AY93" s="33">
        <f>((AV93/AU93-1)+(AW93/AV93-1))/2</f>
        <v>0.16128705595218684</v>
      </c>
      <c r="AZ93" s="39">
        <f t="shared" si="64"/>
        <v>1</v>
      </c>
      <c r="BA93" s="11">
        <f t="shared" si="158"/>
        <v>0.14376083018030786</v>
      </c>
      <c r="BB93" s="11">
        <f t="shared" si="159"/>
        <v>0.14376083018030786</v>
      </c>
      <c r="BC93" s="11">
        <f t="shared" si="160"/>
        <v>0.1668268993796275</v>
      </c>
      <c r="BD93" s="11">
        <f t="shared" si="161"/>
        <v>0.19324793589208464</v>
      </c>
      <c r="BE93" s="11">
        <f t="shared" si="162"/>
        <v>0.2137785283955998</v>
      </c>
      <c r="BF93" s="11" t="e">
        <f t="shared" si="163"/>
        <v>#N/A</v>
      </c>
      <c r="BG93" s="34">
        <f>SUM(BD93:BE93)/3</f>
        <v>0.1356754880958948</v>
      </c>
      <c r="BH93" s="39">
        <f t="shared" si="66"/>
        <v>0</v>
      </c>
      <c r="BI93">
        <f>_xll.BQL($A93,BI$3)</f>
        <v>6.056495</v>
      </c>
      <c r="BJ93">
        <f>_xll.BQL($A93,BJ$3,$C$1,$D$1,$E$1,$F$1)</f>
        <v>6.056495</v>
      </c>
      <c r="BK93">
        <f>_xll.BQL($A93,BK$3,$C$1,$D$1,$E$1,$F$1,"cols=4;rows=1")</f>
        <v>7.4194736842105273</v>
      </c>
      <c r="BL93">
        <v>9.2929411764705865</v>
      </c>
      <c r="BM93">
        <v>11.754</v>
      </c>
      <c r="BN93" t="e">
        <v>#N/A</v>
      </c>
      <c r="BP93">
        <f>_xll.BQL($A93,BP$3)</f>
        <v>76.342125843714712</v>
      </c>
      <c r="BQ93">
        <f>_xll.BQL($A93,BQ$3,$C$1,$D$1,$E$1,$F$1)</f>
        <v>76.342125843714712</v>
      </c>
      <c r="BR93">
        <f>_xll.BQL($A93,BR$3,$C$1,$D$1,$E$1,$F$1,"cols=4;rows=1")</f>
        <v>22.50441359582609</v>
      </c>
      <c r="BS93">
        <v>25.250679118210343</v>
      </c>
      <c r="BT93">
        <v>26.483099126471725</v>
      </c>
      <c r="BU93" t="e">
        <v>#N/A</v>
      </c>
      <c r="BV93" s="34">
        <f>SUM(BR93:BT93)/300</f>
        <v>0.24746063946836055</v>
      </c>
      <c r="BW93" s="39">
        <f t="shared" si="67"/>
        <v>2</v>
      </c>
      <c r="BX93" s="4" t="str">
        <f>_xll.BQL($A93,BX$3)</f>
        <v>#N/A</v>
      </c>
      <c r="BY93" s="4" t="str">
        <f>_xll.BQL($A93,BY$3,$C$1,$D$1,$E$1,$F$1)</f>
        <v>#N/A</v>
      </c>
      <c r="BZ93" s="4" t="str">
        <f>_xll.BQL($A93,BZ$3,$C$1,$D$1,$E$1,$F$1,"cols=4;rows=1")</f>
        <v>#N/A</v>
      </c>
      <c r="CA93" s="4" t="e">
        <v>#N/A</v>
      </c>
      <c r="CB93" s="4" t="e">
        <v>#N/A</v>
      </c>
      <c r="CC93" s="4" t="e">
        <v>#N/A</v>
      </c>
      <c r="CE93" s="13">
        <f>_xll.BQL($A93,CE$3)</f>
        <v>6.0528102144473994</v>
      </c>
      <c r="CF93" s="13">
        <f>_xll.BQL($A93,CF$3)</f>
        <v>6.0528102144473994</v>
      </c>
      <c r="CG93" s="13">
        <f>_xll.BQL($A93,CG$3,$C$1,$D$1,$E$1,$F$1,"cols=4;rows=1")</f>
        <v>7.197857142857143</v>
      </c>
      <c r="CH93" s="14">
        <v>8.360714285714284</v>
      </c>
      <c r="CI93" s="14">
        <v>8.668000000000001</v>
      </c>
      <c r="CJ93" s="14">
        <v>6.1</v>
      </c>
      <c r="CK93" s="33">
        <f>SUM(CH93:CJ93)/300</f>
        <v>7.7095714285714295E-2</v>
      </c>
      <c r="CL93" s="39">
        <f t="shared" si="68"/>
        <v>0</v>
      </c>
      <c r="CM93" s="13">
        <f>_xll.BQL($A93,CM$91)</f>
        <v>13.6</v>
      </c>
      <c r="CN93" s="13">
        <f>_xll.BQL($A93,CN$91)</f>
        <v>13.6</v>
      </c>
      <c r="CO93" s="13">
        <f>_xll.BQL($A93,CO$91,$C$1,$D$1,$E$1,$F$1,"cols=4;rows=1")</f>
        <v>13.720000000000002</v>
      </c>
      <c r="CP93" s="13">
        <v>13.780000000000001</v>
      </c>
      <c r="CQ93" s="13" t="e">
        <v>#N/A</v>
      </c>
      <c r="CR93" s="13" t="e">
        <v>#N/A</v>
      </c>
      <c r="CT93" s="13" t="str">
        <f>_xll.BQL($A93,CT$3)</f>
        <v>IG4</v>
      </c>
      <c r="CU93" s="13" t="str">
        <f>_xll.BQL($A93,CU$3)</f>
        <v>BBB+</v>
      </c>
      <c r="CW93" s="40">
        <f t="shared" si="69"/>
        <v>3</v>
      </c>
      <c r="CX93" s="43">
        <f t="shared" si="70"/>
        <v>1</v>
      </c>
    </row>
    <row r="94" spans="1:102" x14ac:dyDescent="0.25">
      <c r="A94" t="str">
        <f>Notations!I95</f>
        <v>AXP US Equity</v>
      </c>
      <c r="C94" s="4">
        <f>_xll.BQL($A94,C$91)</f>
        <v>65949000000</v>
      </c>
      <c r="D94" s="4">
        <f>_xll.BQL($A94,D$91)</f>
        <v>65949000000</v>
      </c>
      <c r="E94" s="4">
        <f>_xll.BQL($A94,E$91,$C$1,$D$1,$E$1,$F$1,"cols=4;rows=1")</f>
        <v>71627692307.692307</v>
      </c>
      <c r="F94" s="4">
        <v>77523480000</v>
      </c>
      <c r="G94" s="4">
        <v>83534636363.636398</v>
      </c>
      <c r="H94" s="4">
        <v>88246000000</v>
      </c>
      <c r="J94" s="6">
        <f t="shared" si="152"/>
        <v>0</v>
      </c>
      <c r="K94" s="6">
        <f t="shared" si="153"/>
        <v>8.6107330023083017E-2</v>
      </c>
      <c r="L94" s="6">
        <f t="shared" si="154"/>
        <v>8.2311568366338683E-2</v>
      </c>
      <c r="M94" s="6">
        <f t="shared" si="155"/>
        <v>7.7539815854969385E-2</v>
      </c>
      <c r="N94" s="6">
        <f t="shared" si="156"/>
        <v>5.6400121452069962E-2</v>
      </c>
      <c r="O94" s="33">
        <f t="shared" si="113"/>
        <v>7.2083835224459339E-2</v>
      </c>
      <c r="P94" s="39">
        <f t="shared" si="62"/>
        <v>1</v>
      </c>
      <c r="Q94" s="4">
        <f>_xll.BQL($A94,Q$91)</f>
        <v>18080000000</v>
      </c>
      <c r="R94" s="4">
        <f>_xll.BQL($A94,R$91)</f>
        <v>18080000000</v>
      </c>
      <c r="S94" s="4" t="str">
        <f>_xll.BQL($A94,S$91,$C$1,$D$1,$E$1,$F$1,"cols=4;rows=1")</f>
        <v>#N/A Mandatory parameter [SECURITY] cannot be empty</v>
      </c>
      <c r="T94" s="4">
        <v>19717835821.446869</v>
      </c>
      <c r="U94" s="4">
        <v>21803483679.651123</v>
      </c>
      <c r="V94" s="4">
        <v>23664649614.071754</v>
      </c>
      <c r="X94" s="6">
        <f>Q94/C94</f>
        <v>0.2741512380779087</v>
      </c>
      <c r="Y94" s="6">
        <f t="shared" ref="Y94:AC95" si="166">R94/D94</f>
        <v>0.2741512380779087</v>
      </c>
      <c r="Z94" s="6" t="e">
        <f t="shared" si="166"/>
        <v>#VALUE!</v>
      </c>
      <c r="AA94" s="6">
        <f t="shared" si="166"/>
        <v>0.25434662919475326</v>
      </c>
      <c r="AB94" s="6">
        <f t="shared" si="166"/>
        <v>0.2610112957784112</v>
      </c>
      <c r="AC94" s="6">
        <f t="shared" si="166"/>
        <v>0.26816682471808073</v>
      </c>
      <c r="AD94" s="35">
        <f>SUM(AA94:AC94)/3</f>
        <v>0.26117491656374842</v>
      </c>
      <c r="AE94" s="4">
        <f>_xll.BQL($A94,AE$78)</f>
        <v>12895000000</v>
      </c>
      <c r="AF94" s="4">
        <f>_xll.BQL($A94,AF$78)</f>
        <v>12895000000</v>
      </c>
      <c r="AG94" s="4">
        <f>_xll.BQL($A94,AG$78,$C$1,$D$1,$E$1,$F$1,"cols=4;rows=1")</f>
        <v>13918555555.555555</v>
      </c>
      <c r="AH94" s="4">
        <v>16600454545.454546</v>
      </c>
      <c r="AI94" s="4">
        <v>17520666666.666668</v>
      </c>
      <c r="AJ94" s="4">
        <v>16746000000</v>
      </c>
      <c r="AL94" s="11">
        <f>AE94/C94</f>
        <v>0.19552987914903941</v>
      </c>
      <c r="AM94" s="11">
        <f t="shared" ref="AM94:AQ95" si="167">AF94/D94</f>
        <v>0.19552987914903941</v>
      </c>
      <c r="AN94" s="11">
        <f t="shared" si="167"/>
        <v>0.19431807876436083</v>
      </c>
      <c r="AO94" s="11">
        <f t="shared" si="167"/>
        <v>0.2141345376323992</v>
      </c>
      <c r="AP94" s="11">
        <f t="shared" si="167"/>
        <v>0.20974134118926527</v>
      </c>
      <c r="AQ94" s="11">
        <f t="shared" si="167"/>
        <v>0.18976497518301114</v>
      </c>
      <c r="AR94" s="35">
        <f>SUM(AO94:AQ94)/3</f>
        <v>0.20454695133489187</v>
      </c>
      <c r="AS94" s="4">
        <f>_xll.BQL($A94,AS$91)</f>
        <v>9995000000</v>
      </c>
      <c r="AT94" s="4">
        <f>_xll.BQL($A94,AT$91)</f>
        <v>9995000000</v>
      </c>
      <c r="AU94" s="4">
        <f>_xll.BQL($A94,AU$91,$C$1,$D$1,$E$1,$F$1,"cols=4;rows=1")</f>
        <v>10686500000</v>
      </c>
      <c r="AV94" s="4">
        <v>11979153846.153847</v>
      </c>
      <c r="AW94" s="4">
        <v>13279454545.454546</v>
      </c>
      <c r="AX94" s="4">
        <v>13305000000</v>
      </c>
      <c r="AY94" s="33">
        <f t="shared" si="63"/>
        <v>7.7144008391198726E-2</v>
      </c>
      <c r="AZ94" s="39">
        <f t="shared" si="64"/>
        <v>0</v>
      </c>
      <c r="BA94" s="11">
        <f t="shared" si="158"/>
        <v>0.15155650578477309</v>
      </c>
      <c r="BB94" s="11">
        <f t="shared" si="159"/>
        <v>0.15155650578477309</v>
      </c>
      <c r="BC94" s="11">
        <f t="shared" si="160"/>
        <v>0.14919508999527473</v>
      </c>
      <c r="BD94" s="11">
        <f t="shared" si="161"/>
        <v>0.15452291158954484</v>
      </c>
      <c r="BE94" s="11">
        <f t="shared" si="162"/>
        <v>0.15896944218021697</v>
      </c>
      <c r="BF94" s="11">
        <f t="shared" si="163"/>
        <v>0.15077170636629422</v>
      </c>
      <c r="BG94" s="33">
        <f>SUM(BD94:BF94)/3</f>
        <v>0.15475468671201867</v>
      </c>
      <c r="BH94" s="39">
        <f t="shared" si="66"/>
        <v>0</v>
      </c>
      <c r="BI94">
        <f>_xll.BQL($A94,BI$3)</f>
        <v>14.01</v>
      </c>
      <c r="BJ94">
        <f>_xll.BQL($A94,BJ$3,$C$1,$D$1,$E$1,$F$1)</f>
        <v>14.01</v>
      </c>
      <c r="BK94">
        <f>_xll.BQL($A94,BK$3,$C$1,$D$1,$E$1,$F$1,"cols=4;rows=1")</f>
        <v>15.307407407407409</v>
      </c>
      <c r="BL94">
        <v>17.524074074074072</v>
      </c>
      <c r="BM94">
        <v>19.92909090909091</v>
      </c>
      <c r="BN94">
        <v>19.454999999999998</v>
      </c>
      <c r="BP94">
        <f>_xll.BQL($A94,BP$3)</f>
        <v>24.977698483496866</v>
      </c>
      <c r="BQ94">
        <f>_xll.BQL($A94,BQ$3,$C$1,$D$1,$E$1,$F$1)</f>
        <v>24.977698483496866</v>
      </c>
      <c r="BR94">
        <f>_xll.BQL($A94,BR$3,$C$1,$D$1,$E$1,$F$1,"cols=4;rows=1")</f>
        <v>9.2605810664340389</v>
      </c>
      <c r="BS94">
        <v>14.481006532784878</v>
      </c>
      <c r="BT94">
        <v>13.724073664895831</v>
      </c>
      <c r="BU94">
        <v>-2.378888787519398</v>
      </c>
      <c r="BV94" s="33">
        <f>SUM(BS94:BU94)/300</f>
        <v>8.6087304700537701E-2</v>
      </c>
      <c r="BW94" s="39">
        <f t="shared" si="67"/>
        <v>0</v>
      </c>
      <c r="BX94" s="4" t="str">
        <f>_xll.BQL($A94,BX$3)</f>
        <v>#N/A</v>
      </c>
      <c r="BY94" s="4" t="str">
        <f>_xll.BQL($A94,BY$3,$C$1,$D$1,$E$1,$F$1)</f>
        <v>#N/A</v>
      </c>
      <c r="BZ94" s="4">
        <f>_xll.BQL($A94,BZ$3,$C$1,$D$1,$E$1,$F$1,"cols=4;rows=1")</f>
        <v>10701300000</v>
      </c>
      <c r="CA94" s="4">
        <v>11927000000</v>
      </c>
      <c r="CB94" s="4" t="e">
        <v>#N/A</v>
      </c>
      <c r="CC94" s="4" t="e">
        <v>#N/A</v>
      </c>
      <c r="CE94" s="13">
        <f>_xll.BQL($A94,CE$3)</f>
        <v>34.275818315872499</v>
      </c>
      <c r="CF94" s="13">
        <f>_xll.BQL($A94,CF$3)</f>
        <v>34.275818315872499</v>
      </c>
      <c r="CG94" s="13">
        <f>_xll.BQL($A94,CG$3,$C$1,$D$1,$E$1,$F$1,"cols=4;rows=1")</f>
        <v>34.070297350428191</v>
      </c>
      <c r="CH94" s="14">
        <v>34.518377303757248</v>
      </c>
      <c r="CI94" s="14">
        <v>33.351370168669213</v>
      </c>
      <c r="CJ94" s="14">
        <v>33.871073008983984</v>
      </c>
      <c r="CK94" s="33">
        <f>SUM(CH94:CJ94)/300</f>
        <v>0.33913606827136816</v>
      </c>
      <c r="CL94" s="39">
        <f t="shared" si="68"/>
        <v>2</v>
      </c>
      <c r="CM94" s="13">
        <f>_xll.BQL($A94,CM$91)</f>
        <v>10.5</v>
      </c>
      <c r="CN94" s="13">
        <f>_xll.BQL($A94,CN$91)</f>
        <v>10.5</v>
      </c>
      <c r="CO94" s="13">
        <f>_xll.BQL($A94,CO$91,$C$1,$D$1,$E$1,$F$1,"cols=4;rows=1")</f>
        <v>10.914999999999999</v>
      </c>
      <c r="CP94" s="13">
        <v>11.565000000000001</v>
      </c>
      <c r="CQ94" s="13" t="e">
        <v>#N/A</v>
      </c>
      <c r="CR94" s="13" t="e">
        <v>#N/A</v>
      </c>
      <c r="CT94" s="13" t="str">
        <f>_xll.BQL($A94,CT$3)</f>
        <v>IG1</v>
      </c>
      <c r="CU94" s="13" t="str">
        <f>_xll.BQL($A94,CU$3)</f>
        <v>A-</v>
      </c>
      <c r="CW94" s="40">
        <f t="shared" si="69"/>
        <v>3</v>
      </c>
      <c r="CX94" s="43">
        <f t="shared" si="70"/>
        <v>1</v>
      </c>
    </row>
    <row r="95" spans="1:102" x14ac:dyDescent="0.25">
      <c r="A95">
        <f>Notations!I96</f>
        <v>0</v>
      </c>
      <c r="C95" s="4" t="str">
        <f>_xll.BQL($A95,C$91)</f>
        <v>#N/A</v>
      </c>
      <c r="D95" s="4" t="str">
        <f>_xll.BQL($A95,D$91)</f>
        <v>#N/A</v>
      </c>
      <c r="E95" s="4" t="str">
        <f>_xll.BQL($A95,E$91,$C$1,$D$1,$E$1,$F$1)</f>
        <v>#N/A</v>
      </c>
      <c r="J95" s="6" t="e">
        <f t="shared" si="152"/>
        <v>#VALUE!</v>
      </c>
      <c r="K95" s="6" t="e">
        <f t="shared" si="153"/>
        <v>#VALUE!</v>
      </c>
      <c r="L95" s="6" t="e">
        <f t="shared" si="154"/>
        <v>#VALUE!</v>
      </c>
      <c r="M95" s="6" t="e">
        <f t="shared" si="155"/>
        <v>#DIV/0!</v>
      </c>
      <c r="N95" s="6" t="e">
        <f t="shared" si="156"/>
        <v>#DIV/0!</v>
      </c>
      <c r="O95" s="33" t="e">
        <f t="shared" si="113"/>
        <v>#VALUE!</v>
      </c>
      <c r="P95" s="39" t="e">
        <f t="shared" si="62"/>
        <v>#VALUE!</v>
      </c>
      <c r="Q95" s="4" t="str">
        <f>_xll.BQL($A95,Q$91)</f>
        <v>#N/A</v>
      </c>
      <c r="R95" s="4" t="str">
        <f>_xll.BQL($A95,R$91)</f>
        <v>#N/A</v>
      </c>
      <c r="S95" s="4" t="str">
        <f>_xll.BQL($A95,S$91,$C$1,$D$1,$E$1,$F$1,"cols=4;rows=1")</f>
        <v>#N/A Mandatory parameter [SECURITY] cannot be empty</v>
      </c>
      <c r="T95" s="4">
        <v>10198142766.208208</v>
      </c>
      <c r="U95" s="4">
        <v>10669359418.275026</v>
      </c>
      <c r="V95" s="4">
        <v>11379617682.942657</v>
      </c>
      <c r="X95" s="6" t="e">
        <f>Q95/C95</f>
        <v>#VALUE!</v>
      </c>
      <c r="Y95" s="6" t="e">
        <f t="shared" si="166"/>
        <v>#VALUE!</v>
      </c>
      <c r="Z95" s="6" t="e">
        <f t="shared" si="166"/>
        <v>#VALUE!</v>
      </c>
      <c r="AA95" s="6" t="e">
        <f t="shared" si="166"/>
        <v>#DIV/0!</v>
      </c>
      <c r="AB95" s="6" t="e">
        <f t="shared" si="166"/>
        <v>#DIV/0!</v>
      </c>
      <c r="AC95" s="6" t="e">
        <f t="shared" si="166"/>
        <v>#DIV/0!</v>
      </c>
      <c r="AD95" s="35" t="e">
        <f>SUM(AA95:AC95)/3</f>
        <v>#DIV/0!</v>
      </c>
      <c r="AE95" s="4" t="str">
        <f>_xll.BQL($A95,AE$78)</f>
        <v>#N/A</v>
      </c>
      <c r="AF95" s="4" t="str">
        <f>_xll.BQL($A95,AF$78)</f>
        <v>#N/A</v>
      </c>
      <c r="AG95" s="4" t="str">
        <f>_xll.BQL($A95,AG$78,$C$1,$D$1,$E$1,$F$1)</f>
        <v>#N/A</v>
      </c>
      <c r="AL95" s="11" t="e">
        <f>AE95/C95</f>
        <v>#VALUE!</v>
      </c>
      <c r="AM95" s="11" t="e">
        <f t="shared" si="167"/>
        <v>#VALUE!</v>
      </c>
      <c r="AN95" s="11" t="e">
        <f t="shared" si="167"/>
        <v>#VALUE!</v>
      </c>
      <c r="AO95" s="11" t="e">
        <f t="shared" si="167"/>
        <v>#DIV/0!</v>
      </c>
      <c r="AP95" s="11" t="e">
        <f t="shared" si="167"/>
        <v>#DIV/0!</v>
      </c>
      <c r="AQ95" s="11" t="e">
        <f t="shared" si="167"/>
        <v>#DIV/0!</v>
      </c>
      <c r="AR95" s="36" t="e">
        <f>SUM(AN95:AP95)/3</f>
        <v>#VALUE!</v>
      </c>
      <c r="AS95" s="4" t="str">
        <f>_xll.BQL($A95,AS$91)</f>
        <v>#N/A</v>
      </c>
      <c r="AT95" s="4" t="str">
        <f>_xll.BQL($A95,AT$91)</f>
        <v>#N/A</v>
      </c>
      <c r="AU95" s="4" t="str">
        <f>_xll.BQL($A95,AU$91,$C$1,$D$1,$E$1,$F$1)</f>
        <v>#N/A</v>
      </c>
      <c r="AY95" s="33" t="e">
        <f t="shared" si="63"/>
        <v>#VALUE!</v>
      </c>
      <c r="AZ95" s="39" t="e">
        <f t="shared" si="64"/>
        <v>#VALUE!</v>
      </c>
      <c r="BA95" s="11" t="e">
        <f t="shared" si="158"/>
        <v>#VALUE!</v>
      </c>
      <c r="BB95" s="11" t="e">
        <f t="shared" si="159"/>
        <v>#VALUE!</v>
      </c>
      <c r="BC95" s="11" t="e">
        <f t="shared" si="160"/>
        <v>#VALUE!</v>
      </c>
      <c r="BD95" s="11" t="e">
        <f t="shared" si="161"/>
        <v>#DIV/0!</v>
      </c>
      <c r="BE95" s="11" t="e">
        <f t="shared" si="162"/>
        <v>#DIV/0!</v>
      </c>
      <c r="BF95" s="11" t="e">
        <f t="shared" si="163"/>
        <v>#DIV/0!</v>
      </c>
      <c r="BG95" s="33" t="e">
        <f>SUM(BD95:BF95)/3</f>
        <v>#DIV/0!</v>
      </c>
      <c r="BH95" s="39" t="e">
        <f t="shared" si="66"/>
        <v>#DIV/0!</v>
      </c>
      <c r="BI95" t="str">
        <f>_xll.BQL($A95,BI$3)</f>
        <v>#N/A</v>
      </c>
      <c r="BJ95" t="str">
        <f>_xll.BQL($A95,BJ$3,$C$1,$D$1,$E$1,$F$1)</f>
        <v>#N/A</v>
      </c>
      <c r="BK95" t="str">
        <f>_xll.BQL($A95,BK$3,$C$1,$D$1,$E$1,$F$1)</f>
        <v>#N/A</v>
      </c>
      <c r="BP95" t="str">
        <f>_xll.BQL($A95,BP$3)</f>
        <v>#N/A</v>
      </c>
      <c r="BQ95" t="str">
        <f>_xll.BQL($A95,BQ$3,$C$1,$D$1,$E$1,$F$1)</f>
        <v>#N/A</v>
      </c>
      <c r="BR95" t="str">
        <f>_xll.BQL($A95,BR$3,$C$1,$D$1,$E$1,$F$1)</f>
        <v>#N/A</v>
      </c>
      <c r="BV95" s="33">
        <f>SUM(BS95:BU95)/300</f>
        <v>0</v>
      </c>
      <c r="BW95" s="39">
        <f t="shared" si="67"/>
        <v>0</v>
      </c>
      <c r="BX95" s="4" t="str">
        <f>_xll.BQL($A95,BX$3)</f>
        <v>#N/A</v>
      </c>
      <c r="BY95" s="4" t="str">
        <f>_xll.BQL($A95,BY$3,$C$1,$D$1,$E$1,$F$1)</f>
        <v>#N/A</v>
      </c>
      <c r="BZ95" s="4" t="str">
        <f>_xll.BQL($A95,BZ$3,$C$1,$D$1,$E$1,$F$1)</f>
        <v>#N/A</v>
      </c>
      <c r="CE95" s="13" t="str">
        <f>_xll.BQL($A95,CE$3)</f>
        <v>#N/A</v>
      </c>
      <c r="CF95" s="13" t="str">
        <f>_xll.BQL($A95,CF$3)</f>
        <v>#N/A</v>
      </c>
      <c r="CG95" s="13" t="str">
        <f>_xll.BQL($A95,CG$3,$C$1,$D$1,$E$1,$F$1)</f>
        <v>#N/A</v>
      </c>
      <c r="CH95" s="14"/>
      <c r="CI95" s="14"/>
      <c r="CJ95" s="14"/>
      <c r="CK95" s="33">
        <f>SUM(CH95:CJ95)/300</f>
        <v>0</v>
      </c>
      <c r="CL95" s="39">
        <f t="shared" si="68"/>
        <v>0</v>
      </c>
      <c r="CM95" s="13" t="str">
        <f>_xll.BQL($A95,CM$91)</f>
        <v>#N/A</v>
      </c>
      <c r="CN95" s="13" t="str">
        <f>_xll.BQL($A95,CN$91)</f>
        <v>#N/A</v>
      </c>
      <c r="CO95" s="13" t="str">
        <f>_xll.BQL($A95,CO$91,$C$1,$D$1,$E$1,$F$1)</f>
        <v>#N/A</v>
      </c>
      <c r="CP95" s="13"/>
      <c r="CQ95" s="13"/>
      <c r="CR95" s="13"/>
      <c r="CT95" s="13" t="str">
        <f>_xll.BQL($A95,CT$3)</f>
        <v>#N/A</v>
      </c>
      <c r="CU95" s="13" t="str">
        <f>_xll.BQL($A95,CU$3)</f>
        <v>#N/A</v>
      </c>
      <c r="CW95" s="40" t="e">
        <f t="shared" si="69"/>
        <v>#DIV/0!</v>
      </c>
      <c r="CX95" s="43" t="e">
        <f t="shared" si="70"/>
        <v>#DIV/0!</v>
      </c>
    </row>
    <row r="96" spans="1:102" x14ac:dyDescent="0.25">
      <c r="X96" s="7"/>
      <c r="Y96" s="7"/>
      <c r="Z96" s="7"/>
      <c r="AA96" s="8"/>
      <c r="AB96" s="8"/>
      <c r="AC96" s="8"/>
    </row>
    <row r="97" spans="24:29" x14ac:dyDescent="0.25">
      <c r="X97" s="7"/>
      <c r="Y97" s="7"/>
      <c r="Z97" s="7"/>
      <c r="AA97" s="8"/>
      <c r="AB97" s="8"/>
      <c r="AC97" s="8"/>
    </row>
    <row r="98" spans="24:29" x14ac:dyDescent="0.25">
      <c r="X98" s="7"/>
      <c r="Y98" s="7"/>
      <c r="Z98" s="7"/>
      <c r="AA98" s="8"/>
      <c r="AB98" s="8"/>
      <c r="AC98" s="8"/>
    </row>
    <row r="99" spans="24:29" x14ac:dyDescent="0.25">
      <c r="X99" s="7"/>
      <c r="Y99" s="7"/>
      <c r="Z99" s="7"/>
      <c r="AA99" s="8"/>
      <c r="AB99" s="8"/>
      <c r="AC99" s="8"/>
    </row>
    <row r="100" spans="24:29" x14ac:dyDescent="0.25">
      <c r="X100" s="7"/>
      <c r="Y100" s="7"/>
      <c r="Z100" s="7"/>
      <c r="AA100" s="8"/>
      <c r="AB100" s="8"/>
      <c r="AC100" s="8"/>
    </row>
    <row r="101" spans="24:29" x14ac:dyDescent="0.25">
      <c r="X101" s="7"/>
      <c r="Y101" s="7"/>
      <c r="Z101" s="7"/>
      <c r="AA101" s="8"/>
      <c r="AB101" s="8"/>
      <c r="AC101" s="8"/>
    </row>
    <row r="102" spans="24:29" x14ac:dyDescent="0.25">
      <c r="X102" s="7"/>
      <c r="Y102" s="7"/>
      <c r="Z102" s="7"/>
      <c r="AA102" s="8"/>
      <c r="AB102" s="8"/>
      <c r="AC102" s="8"/>
    </row>
    <row r="103" spans="24:29" x14ac:dyDescent="0.25">
      <c r="X103" s="7"/>
      <c r="Y103" s="7"/>
      <c r="Z103" s="7"/>
      <c r="AA103" s="8"/>
      <c r="AB103" s="8"/>
      <c r="AC103" s="8"/>
    </row>
    <row r="104" spans="24:29" x14ac:dyDescent="0.25">
      <c r="X104" s="7"/>
      <c r="Y104" s="7"/>
      <c r="Z104" s="7"/>
      <c r="AA104" s="8"/>
      <c r="AB104" s="8"/>
      <c r="AC104" s="8"/>
    </row>
    <row r="105" spans="24:29" x14ac:dyDescent="0.25">
      <c r="X105" s="7"/>
      <c r="Y105" s="7"/>
      <c r="Z105" s="7"/>
      <c r="AA105" s="8"/>
      <c r="AB105" s="8"/>
      <c r="AC105" s="8"/>
    </row>
  </sheetData>
  <mergeCells count="29">
    <mergeCell ref="CE4:CJ4"/>
    <mergeCell ref="CM4:CR4"/>
    <mergeCell ref="C4:H4"/>
    <mergeCell ref="J4:N4"/>
    <mergeCell ref="Q4:V4"/>
    <mergeCell ref="X4:AC4"/>
    <mergeCell ref="AE4:AJ4"/>
    <mergeCell ref="BX4:CC4"/>
    <mergeCell ref="AL4:AQ4"/>
    <mergeCell ref="AS4:AX4"/>
    <mergeCell ref="BA4:BF4"/>
    <mergeCell ref="BI4:BN4"/>
    <mergeCell ref="BP4:BU4"/>
    <mergeCell ref="Q79:V79"/>
    <mergeCell ref="X79:AC79"/>
    <mergeCell ref="AE79:AJ79"/>
    <mergeCell ref="AL79:AQ79"/>
    <mergeCell ref="Q87:V87"/>
    <mergeCell ref="X87:AC87"/>
    <mergeCell ref="AE87:AJ87"/>
    <mergeCell ref="AL87:AQ87"/>
    <mergeCell ref="CM87:CR87"/>
    <mergeCell ref="BX87:CC87"/>
    <mergeCell ref="C92:H92"/>
    <mergeCell ref="Q92:V92"/>
    <mergeCell ref="X92:AC92"/>
    <mergeCell ref="AE92:AJ92"/>
    <mergeCell ref="AL92:AQ92"/>
    <mergeCell ref="CM92:CR9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98A8B-B82B-4AE1-B882-FE0410570469}">
  <dimension ref="B1:P103"/>
  <sheetViews>
    <sheetView zoomScale="75" zoomScaleNormal="75" workbookViewId="0">
      <selection activeCell="C5" sqref="C5"/>
    </sheetView>
  </sheetViews>
  <sheetFormatPr baseColWidth="10" defaultRowHeight="15" x14ac:dyDescent="0.25"/>
  <cols>
    <col min="6" max="6" width="11.42578125" style="14"/>
    <col min="10" max="10" width="15.140625" style="45" bestFit="1" customWidth="1"/>
    <col min="11" max="11" width="15.140625" style="4" bestFit="1" customWidth="1"/>
    <col min="12" max="12" width="15.140625" bestFit="1" customWidth="1"/>
    <col min="13" max="13" width="14" bestFit="1" customWidth="1"/>
  </cols>
  <sheetData>
    <row r="1" spans="2:16" x14ac:dyDescent="0.25">
      <c r="M1" t="s">
        <v>173</v>
      </c>
    </row>
    <row r="2" spans="2:16" x14ac:dyDescent="0.25">
      <c r="L2" s="4">
        <v>10000000</v>
      </c>
      <c r="M2" s="46" t="e">
        <f>L2-L3</f>
        <v>#REF!</v>
      </c>
    </row>
    <row r="3" spans="2:16" x14ac:dyDescent="0.25">
      <c r="L3" s="4" t="e">
        <f>SUM(K5:K103)</f>
        <v>#REF!</v>
      </c>
    </row>
    <row r="5" spans="2:16" x14ac:dyDescent="0.25">
      <c r="B5" t="str">
        <f>Notations!I6</f>
        <v>MSI US Equity</v>
      </c>
      <c r="F5" s="14">
        <f>Notations!T6</f>
        <v>3.9619160104124664</v>
      </c>
      <c r="H5">
        <f>_xll.BQL(B5, "px_last")</f>
        <v>472.09500122070313</v>
      </c>
      <c r="J5" s="45">
        <f t="shared" ref="J5:J16" si="0">INT($L$2*F5/100/H5)</f>
        <v>839</v>
      </c>
      <c r="K5" s="4">
        <f>J5*H5</f>
        <v>396087.70602416992</v>
      </c>
      <c r="N5">
        <v>776</v>
      </c>
      <c r="P5" t="s">
        <v>174</v>
      </c>
    </row>
    <row r="6" spans="2:16" x14ac:dyDescent="0.25">
      <c r="B6" t="str">
        <f>Notations!I7</f>
        <v>LDOS US Equity</v>
      </c>
      <c r="F6" s="14">
        <f>Notations!T7</f>
        <v>2.9714370078093499</v>
      </c>
      <c r="H6">
        <f>_xll.BQL(B6, "px_last")</f>
        <v>142.05999755859375</v>
      </c>
      <c r="J6" s="45">
        <f t="shared" si="0"/>
        <v>2091</v>
      </c>
      <c r="K6" s="4">
        <f t="shared" ref="K6:K69" si="1">J6*H6</f>
        <v>297047.45489501953</v>
      </c>
      <c r="N6">
        <v>595</v>
      </c>
      <c r="P6" t="s">
        <v>174</v>
      </c>
    </row>
    <row r="7" spans="2:16" x14ac:dyDescent="0.25">
      <c r="B7" t="str">
        <f>Notations!I8</f>
        <v>INTC US Equity</v>
      </c>
      <c r="F7" s="14">
        <f>Notations!T8</f>
        <v>1.9809580052062332</v>
      </c>
      <c r="H7">
        <f>_xll.BQL(B7, "px_last")</f>
        <v>19.305000305175781</v>
      </c>
      <c r="J7" s="45">
        <f t="shared" si="0"/>
        <v>10261</v>
      </c>
      <c r="K7" s="4">
        <f t="shared" si="1"/>
        <v>198088.60813140869</v>
      </c>
      <c r="N7">
        <v>3465</v>
      </c>
      <c r="P7" t="s">
        <v>174</v>
      </c>
    </row>
    <row r="8" spans="2:16" x14ac:dyDescent="0.25">
      <c r="B8" t="str">
        <f>Notations!I9</f>
        <v>FTNT US Equity</v>
      </c>
      <c r="F8" s="14">
        <f>Notations!T9</f>
        <v>3.9619160104124664</v>
      </c>
      <c r="H8">
        <f>_xll.BQL(B8, "px_last")</f>
        <v>101.58999633789063</v>
      </c>
      <c r="J8" s="45">
        <f t="shared" si="0"/>
        <v>3899</v>
      </c>
      <c r="K8" s="4">
        <f t="shared" si="1"/>
        <v>396099.39572143555</v>
      </c>
      <c r="N8">
        <v>0</v>
      </c>
      <c r="P8" t="s">
        <v>174</v>
      </c>
    </row>
    <row r="9" spans="2:16" x14ac:dyDescent="0.25">
      <c r="B9" t="str">
        <f>Notations!I10</f>
        <v>AAPL US Equity</v>
      </c>
      <c r="F9" s="14">
        <f>Notations!T10</f>
        <v>3.9619160104124664</v>
      </c>
      <c r="H9">
        <f>_xll.BQL(B9, "px_last")</f>
        <v>232.07499694824219</v>
      </c>
      <c r="J9" s="45">
        <f t="shared" si="0"/>
        <v>1707</v>
      </c>
      <c r="K9" s="4">
        <f t="shared" si="1"/>
        <v>396152.01979064941</v>
      </c>
      <c r="N9">
        <v>1408</v>
      </c>
      <c r="P9" t="s">
        <v>174</v>
      </c>
    </row>
    <row r="10" spans="2:16" x14ac:dyDescent="0.25">
      <c r="B10" t="str">
        <f>Notations!I11</f>
        <v>INTU US Equity</v>
      </c>
      <c r="F10" s="14">
        <f>Notations!T11</f>
        <v>0</v>
      </c>
      <c r="H10">
        <f>_xll.BQL(B10, "px_last")</f>
        <v>596.04998779296875</v>
      </c>
      <c r="J10" s="45">
        <f t="shared" si="0"/>
        <v>0</v>
      </c>
      <c r="K10" s="4">
        <f t="shared" si="1"/>
        <v>0</v>
      </c>
      <c r="N10">
        <v>3144</v>
      </c>
      <c r="P10" t="s">
        <v>174</v>
      </c>
    </row>
    <row r="11" spans="2:16" x14ac:dyDescent="0.25">
      <c r="B11" t="str">
        <f>Notations!I12</f>
        <v>MPWR US Equity</v>
      </c>
      <c r="F11" s="14">
        <f>Notations!T12</f>
        <v>4.9523950130155834</v>
      </c>
      <c r="H11">
        <f>_xll.BQL(B11, "px_last")</f>
        <v>651.885009765625</v>
      </c>
      <c r="J11" s="45">
        <f t="shared" si="0"/>
        <v>759</v>
      </c>
      <c r="K11" s="4">
        <f t="shared" si="1"/>
        <v>494780.72241210938</v>
      </c>
      <c r="N11">
        <v>3041</v>
      </c>
      <c r="P11" t="s">
        <v>174</v>
      </c>
    </row>
    <row r="12" spans="2:16" x14ac:dyDescent="0.25">
      <c r="B12" t="str">
        <f>Notations!I13</f>
        <v>MU US Equity</v>
      </c>
      <c r="F12" s="14">
        <f>Notations!T13</f>
        <v>3.9619160104124664</v>
      </c>
      <c r="H12">
        <f>_xll.BQL(B12, "px_last")</f>
        <v>90.504997253417969</v>
      </c>
      <c r="J12" s="45">
        <f t="shared" si="0"/>
        <v>4377</v>
      </c>
      <c r="K12" s="4">
        <f t="shared" si="1"/>
        <v>396140.37297821045</v>
      </c>
      <c r="N12">
        <v>3159</v>
      </c>
      <c r="P12" t="s">
        <v>174</v>
      </c>
    </row>
    <row r="13" spans="2:16" x14ac:dyDescent="0.25">
      <c r="B13" t="str">
        <f>Notations!I14</f>
        <v>NOW US Equity</v>
      </c>
      <c r="F13" s="14">
        <f>Notations!T14</f>
        <v>1.9809580052062332</v>
      </c>
      <c r="H13">
        <f>_xll.BQL(B13, "px_last")</f>
        <v>999.67999267578125</v>
      </c>
      <c r="J13" s="45">
        <f t="shared" si="0"/>
        <v>198</v>
      </c>
      <c r="K13" s="4">
        <f t="shared" si="1"/>
        <v>197936.63854980469</v>
      </c>
      <c r="N13">
        <v>2207</v>
      </c>
      <c r="P13" t="s">
        <v>174</v>
      </c>
    </row>
    <row r="14" spans="2:16" x14ac:dyDescent="0.25">
      <c r="B14" t="str">
        <f>Notations!I15</f>
        <v>NXPI US Equity</v>
      </c>
      <c r="F14" s="14">
        <f>Notations!T15</f>
        <v>1.9809580052062332</v>
      </c>
      <c r="H14">
        <f>_xll.BQL(B14, "px_last")</f>
        <v>201.05709838867188</v>
      </c>
      <c r="J14" s="45">
        <f t="shared" si="0"/>
        <v>985</v>
      </c>
      <c r="K14" s="4">
        <f t="shared" si="1"/>
        <v>198041.2419128418</v>
      </c>
      <c r="N14">
        <v>1544</v>
      </c>
      <c r="P14" t="s">
        <v>174</v>
      </c>
    </row>
    <row r="15" spans="2:16" x14ac:dyDescent="0.25">
      <c r="B15" t="str">
        <f>Notations!I16</f>
        <v>STX US Equity</v>
      </c>
      <c r="F15" s="14">
        <f>Notations!T16</f>
        <v>1.9809580052062332</v>
      </c>
      <c r="H15">
        <f>_xll.BQL(B15, "px_last")</f>
        <v>94.370002746582031</v>
      </c>
      <c r="J15" s="45">
        <f t="shared" si="0"/>
        <v>2099</v>
      </c>
      <c r="K15" s="4">
        <f t="shared" si="1"/>
        <v>198082.63576507568</v>
      </c>
      <c r="N15">
        <v>1692</v>
      </c>
      <c r="P15" t="s">
        <v>174</v>
      </c>
    </row>
    <row r="16" spans="2:16" x14ac:dyDescent="0.25">
      <c r="B16" t="e">
        <f>Notations!#REF!</f>
        <v>#REF!</v>
      </c>
      <c r="F16" s="14" t="e">
        <f>Notations!#REF!</f>
        <v>#REF!</v>
      </c>
      <c r="H16" t="e">
        <f>_xll.BQL(B16, "px_last")</f>
        <v>#REF!</v>
      </c>
      <c r="J16" s="45" t="e">
        <f t="shared" si="0"/>
        <v>#REF!</v>
      </c>
      <c r="K16" s="4" t="e">
        <f t="shared" si="1"/>
        <v>#REF!</v>
      </c>
      <c r="N16">
        <v>0</v>
      </c>
      <c r="P16" t="s">
        <v>174</v>
      </c>
    </row>
    <row r="17" spans="2:16" x14ac:dyDescent="0.25">
      <c r="K17" s="4">
        <f t="shared" si="1"/>
        <v>0</v>
      </c>
      <c r="P17" t="s">
        <v>174</v>
      </c>
    </row>
    <row r="18" spans="2:16" x14ac:dyDescent="0.25">
      <c r="B18" t="str">
        <f>Notations!I18</f>
        <v>TSLA US Equity</v>
      </c>
      <c r="F18" s="14">
        <f>Notations!T18</f>
        <v>5.3539596540262657</v>
      </c>
      <c r="H18">
        <f>_xll.BQL(B18, "px_last")</f>
        <v>384.27999877929688</v>
      </c>
      <c r="J18" s="45">
        <f t="shared" ref="J18:J26" si="2">INT($L$2*F18/100/H18)</f>
        <v>1393</v>
      </c>
      <c r="K18" s="4">
        <f t="shared" si="1"/>
        <v>535302.03829956055</v>
      </c>
      <c r="N18">
        <v>271</v>
      </c>
      <c r="P18" t="s">
        <v>174</v>
      </c>
    </row>
    <row r="19" spans="2:16" x14ac:dyDescent="0.25">
      <c r="B19" t="str">
        <f>Notations!I19</f>
        <v>EBAY US Equity</v>
      </c>
      <c r="F19" s="14">
        <f>Notations!T19</f>
        <v>0</v>
      </c>
      <c r="H19">
        <f>_xll.BQL(B19, "px_last")</f>
        <v>67.040000915527344</v>
      </c>
      <c r="J19" s="45">
        <f t="shared" si="2"/>
        <v>0</v>
      </c>
      <c r="K19" s="4">
        <f t="shared" si="1"/>
        <v>0</v>
      </c>
      <c r="N19">
        <v>0</v>
      </c>
      <c r="P19" t="s">
        <v>174</v>
      </c>
    </row>
    <row r="20" spans="2:16" x14ac:dyDescent="0.25">
      <c r="B20" t="str">
        <f>Notations!I20</f>
        <v>LKQ US Equity</v>
      </c>
      <c r="F20" s="14">
        <f>Notations!T20</f>
        <v>0</v>
      </c>
      <c r="H20">
        <f>_xll.BQL(B20, "px_last")</f>
        <v>37.115001678466797</v>
      </c>
      <c r="J20" s="45">
        <f t="shared" si="2"/>
        <v>0</v>
      </c>
      <c r="K20" s="4">
        <f t="shared" si="1"/>
        <v>0</v>
      </c>
      <c r="N20">
        <v>534</v>
      </c>
      <c r="P20" t="s">
        <v>174</v>
      </c>
    </row>
    <row r="21" spans="2:16" x14ac:dyDescent="0.25">
      <c r="B21" t="str">
        <f>Notations!I21</f>
        <v>DRI US Equity</v>
      </c>
      <c r="F21" s="14">
        <f>Notations!T21</f>
        <v>5.3539596540262657</v>
      </c>
      <c r="H21">
        <f>_xll.BQL(B21, "px_last")</f>
        <v>199.91999816894531</v>
      </c>
      <c r="J21" s="45">
        <f t="shared" si="2"/>
        <v>2678</v>
      </c>
      <c r="K21" s="4">
        <f t="shared" si="1"/>
        <v>535385.75509643555</v>
      </c>
      <c r="N21">
        <v>2274</v>
      </c>
      <c r="P21" t="s">
        <v>174</v>
      </c>
    </row>
    <row r="22" spans="2:16" x14ac:dyDescent="0.25">
      <c r="B22" t="str">
        <f>Notations!I22</f>
        <v>GRMN US Equity</v>
      </c>
      <c r="F22" s="14">
        <f>Notations!T22</f>
        <v>0</v>
      </c>
      <c r="H22">
        <f>_xll.BQL(B22, "px_last")</f>
        <v>217.85000610351563</v>
      </c>
      <c r="J22" s="45">
        <f t="shared" si="2"/>
        <v>0</v>
      </c>
      <c r="K22" s="4">
        <f t="shared" si="1"/>
        <v>0</v>
      </c>
      <c r="N22">
        <v>707</v>
      </c>
      <c r="P22" t="s">
        <v>174</v>
      </c>
    </row>
    <row r="23" spans="2:16" x14ac:dyDescent="0.25">
      <c r="B23" t="e">
        <f>Notations!#REF!</f>
        <v>#REF!</v>
      </c>
      <c r="F23" s="14" t="e">
        <f>Notations!#REF!</f>
        <v>#REF!</v>
      </c>
      <c r="H23" t="e">
        <f>_xll.BQL(B23, "px_last")</f>
        <v>#REF!</v>
      </c>
      <c r="J23" s="45" t="e">
        <f t="shared" si="2"/>
        <v>#REF!</v>
      </c>
      <c r="K23" s="4" t="e">
        <f t="shared" si="1"/>
        <v>#REF!</v>
      </c>
      <c r="N23">
        <v>0</v>
      </c>
      <c r="P23" t="s">
        <v>174</v>
      </c>
    </row>
    <row r="24" spans="2:16" x14ac:dyDescent="0.25">
      <c r="B24" t="str">
        <f>Notations!I23</f>
        <v>BBY US Equity</v>
      </c>
      <c r="F24" s="14">
        <f>Notations!T23</f>
        <v>0</v>
      </c>
      <c r="H24">
        <f>_xll.BQL(B24, "px_last")</f>
        <v>84.912498474121094</v>
      </c>
      <c r="J24" s="45">
        <f t="shared" si="2"/>
        <v>0</v>
      </c>
      <c r="K24" s="4">
        <f t="shared" si="1"/>
        <v>0</v>
      </c>
      <c r="N24">
        <v>2788</v>
      </c>
      <c r="P24" t="s">
        <v>174</v>
      </c>
    </row>
    <row r="25" spans="2:16" x14ac:dyDescent="0.25">
      <c r="B25" t="str">
        <f>Notations!I24</f>
        <v>LULU US Equity</v>
      </c>
      <c r="F25" s="14">
        <f>Notations!T24</f>
        <v>0</v>
      </c>
      <c r="H25">
        <f>_xll.BQL(B25, "px_last")</f>
        <v>415.69000244140625</v>
      </c>
      <c r="J25" s="45">
        <f t="shared" si="2"/>
        <v>0</v>
      </c>
      <c r="K25" s="4">
        <f t="shared" si="1"/>
        <v>0</v>
      </c>
      <c r="N25">
        <v>3174</v>
      </c>
      <c r="P25" t="s">
        <v>174</v>
      </c>
    </row>
    <row r="26" spans="2:16" x14ac:dyDescent="0.25">
      <c r="B26" t="str">
        <f>Notations!I25</f>
        <v>LOW US Equity</v>
      </c>
      <c r="F26" s="14">
        <f>Notations!T25</f>
        <v>0</v>
      </c>
      <c r="H26">
        <f>_xll.BQL(B26, "px_last")</f>
        <v>257.28500366210938</v>
      </c>
      <c r="J26" s="45">
        <f t="shared" si="2"/>
        <v>0</v>
      </c>
      <c r="K26" s="4">
        <f t="shared" si="1"/>
        <v>0</v>
      </c>
      <c r="N26">
        <v>516</v>
      </c>
      <c r="P26" t="s">
        <v>174</v>
      </c>
    </row>
    <row r="27" spans="2:16" x14ac:dyDescent="0.25">
      <c r="K27" s="4">
        <f t="shared" si="1"/>
        <v>0</v>
      </c>
      <c r="P27" t="s">
        <v>174</v>
      </c>
    </row>
    <row r="28" spans="2:16" x14ac:dyDescent="0.25">
      <c r="B28" t="str">
        <f>Notations!I27</f>
        <v>DXCM US Equity</v>
      </c>
      <c r="F28" s="14">
        <f>Notations!T27</f>
        <v>3.5600698657061889</v>
      </c>
      <c r="H28">
        <f>_xll.BQL(B28, "px_last")</f>
        <v>87.269996643066406</v>
      </c>
      <c r="J28" s="45">
        <f t="shared" ref="J28:J35" si="3">INT($L$2*F28/100/H28)</f>
        <v>4079</v>
      </c>
      <c r="K28" s="4">
        <f t="shared" si="1"/>
        <v>355974.31630706787</v>
      </c>
      <c r="N28">
        <v>0</v>
      </c>
      <c r="P28" t="s">
        <v>174</v>
      </c>
    </row>
    <row r="29" spans="2:16" x14ac:dyDescent="0.25">
      <c r="B29" t="str">
        <f>Notations!I28</f>
        <v>DVA US Equity</v>
      </c>
      <c r="F29" s="14">
        <f>Notations!T28</f>
        <v>2.3733799104707929</v>
      </c>
      <c r="H29">
        <f>_xll.BQL(B29, "px_last")</f>
        <v>177.36000061035156</v>
      </c>
      <c r="J29" s="45">
        <f t="shared" si="3"/>
        <v>1338</v>
      </c>
      <c r="K29" s="4">
        <f t="shared" si="1"/>
        <v>237307.68081665039</v>
      </c>
      <c r="N29">
        <v>2118</v>
      </c>
      <c r="P29" t="s">
        <v>174</v>
      </c>
    </row>
    <row r="30" spans="2:16" x14ac:dyDescent="0.25">
      <c r="B30" t="str">
        <f>Notations!I29</f>
        <v>BIO US Equity</v>
      </c>
      <c r="F30" s="14">
        <f>Notations!T29</f>
        <v>1.1866899552353964</v>
      </c>
      <c r="H30">
        <f>_xll.BQL(B30, "px_last")</f>
        <v>346.739990234375</v>
      </c>
      <c r="J30" s="45">
        <f t="shared" si="3"/>
        <v>342</v>
      </c>
      <c r="K30" s="4">
        <f t="shared" si="1"/>
        <v>118585.07666015625</v>
      </c>
      <c r="N30">
        <v>0</v>
      </c>
      <c r="P30" t="s">
        <v>174</v>
      </c>
    </row>
    <row r="31" spans="2:16" x14ac:dyDescent="0.25">
      <c r="B31" t="str">
        <f>Notations!I30</f>
        <v>BMY US Equity</v>
      </c>
      <c r="F31" s="14">
        <f>Notations!T30</f>
        <v>2.3733799104707929</v>
      </c>
      <c r="H31">
        <f>_xll.BQL(B31, "px_last")</f>
        <v>59.475601196289063</v>
      </c>
      <c r="J31" s="45">
        <f t="shared" si="3"/>
        <v>3990</v>
      </c>
      <c r="K31" s="4">
        <f t="shared" si="1"/>
        <v>237307.64877319336</v>
      </c>
      <c r="N31">
        <v>805</v>
      </c>
      <c r="P31" t="s">
        <v>174</v>
      </c>
    </row>
    <row r="32" spans="2:16" x14ac:dyDescent="0.25">
      <c r="B32" t="str">
        <f>Notations!I31</f>
        <v>HCA US Equity</v>
      </c>
      <c r="F32" s="14">
        <f>Notations!T31</f>
        <v>0</v>
      </c>
      <c r="H32">
        <f>_xll.BQL(B32, "px_last")</f>
        <v>335.51998901367188</v>
      </c>
      <c r="J32" s="45">
        <f t="shared" si="3"/>
        <v>0</v>
      </c>
      <c r="K32" s="4">
        <f t="shared" si="1"/>
        <v>0</v>
      </c>
      <c r="N32">
        <v>0</v>
      </c>
      <c r="P32" t="s">
        <v>174</v>
      </c>
    </row>
    <row r="33" spans="2:16" x14ac:dyDescent="0.25">
      <c r="B33" t="str">
        <f>Notations!I32</f>
        <v>INCY US Equity</v>
      </c>
      <c r="F33" s="14">
        <f>Notations!T32</f>
        <v>1.1866899552353964</v>
      </c>
      <c r="H33">
        <f>_xll.BQL(B33, "px_last")</f>
        <v>74.449996948242188</v>
      </c>
      <c r="J33" s="45">
        <f t="shared" si="3"/>
        <v>1593</v>
      </c>
      <c r="K33" s="4">
        <f t="shared" si="1"/>
        <v>118598.8451385498</v>
      </c>
      <c r="N33">
        <v>1245</v>
      </c>
      <c r="P33" t="s">
        <v>174</v>
      </c>
    </row>
    <row r="34" spans="2:16" x14ac:dyDescent="0.25">
      <c r="B34" t="e">
        <f>Notations!#REF!</f>
        <v>#REF!</v>
      </c>
      <c r="F34" s="14" t="e">
        <f>Notations!#REF!</f>
        <v>#REF!</v>
      </c>
      <c r="H34" t="e">
        <f>_xll.BQL(B34, "px_last")</f>
        <v>#REF!</v>
      </c>
      <c r="J34" s="45" t="e">
        <f t="shared" si="3"/>
        <v>#REF!</v>
      </c>
      <c r="K34" s="4" t="e">
        <f t="shared" si="1"/>
        <v>#REF!</v>
      </c>
      <c r="N34">
        <v>2689</v>
      </c>
      <c r="P34" t="s">
        <v>174</v>
      </c>
    </row>
    <row r="35" spans="2:16" x14ac:dyDescent="0.25">
      <c r="B35" t="e">
        <f>Notations!#REF!</f>
        <v>#REF!</v>
      </c>
      <c r="F35" s="14" t="e">
        <f>Notations!#REF!</f>
        <v>#REF!</v>
      </c>
      <c r="H35" t="e">
        <f>_xll.BQL(B35, "px_last")</f>
        <v>#REF!</v>
      </c>
      <c r="J35" s="45" t="e">
        <f t="shared" si="3"/>
        <v>#REF!</v>
      </c>
      <c r="K35" s="4" t="e">
        <f t="shared" si="1"/>
        <v>#REF!</v>
      </c>
      <c r="N35">
        <v>3658</v>
      </c>
      <c r="P35" t="s">
        <v>174</v>
      </c>
    </row>
    <row r="36" spans="2:16" x14ac:dyDescent="0.25">
      <c r="K36" s="4">
        <f t="shared" si="1"/>
        <v>0</v>
      </c>
      <c r="P36" t="s">
        <v>174</v>
      </c>
    </row>
    <row r="37" spans="2:16" x14ac:dyDescent="0.25">
      <c r="B37" t="str">
        <f>Notations!I34</f>
        <v>VZ US Equity</v>
      </c>
      <c r="F37" s="14">
        <f>Notations!T34</f>
        <v>1.0411111111111111</v>
      </c>
      <c r="H37">
        <f>_xll.BQL(B37, "px_last")</f>
        <v>39.770000457763672</v>
      </c>
      <c r="J37" s="45">
        <f t="shared" ref="J37:J42" si="4">INT($L$2*F37/100/H37)</f>
        <v>2617</v>
      </c>
      <c r="K37" s="4">
        <f t="shared" si="1"/>
        <v>104078.09119796753</v>
      </c>
      <c r="N37">
        <v>1716</v>
      </c>
      <c r="P37" t="s">
        <v>174</v>
      </c>
    </row>
    <row r="38" spans="2:16" x14ac:dyDescent="0.25">
      <c r="B38" t="str">
        <f>Notations!I35</f>
        <v>WBD US Equity</v>
      </c>
      <c r="F38" s="14">
        <f>Notations!T35</f>
        <v>1.0411111111111111</v>
      </c>
      <c r="H38">
        <f>_xll.BQL(B38, "px_last")</f>
        <v>10.045000076293945</v>
      </c>
      <c r="J38" s="45">
        <f t="shared" si="4"/>
        <v>10364</v>
      </c>
      <c r="K38" s="4">
        <f t="shared" si="1"/>
        <v>104106.38079071045</v>
      </c>
      <c r="N38">
        <v>9145</v>
      </c>
      <c r="P38" t="s">
        <v>174</v>
      </c>
    </row>
    <row r="39" spans="2:16" x14ac:dyDescent="0.25">
      <c r="B39" t="str">
        <f>Notations!I36</f>
        <v>MTCH US Equity</v>
      </c>
      <c r="F39" s="14">
        <f>Notations!T36</f>
        <v>3.1233333333333331</v>
      </c>
      <c r="H39">
        <f>_xll.BQL(B39, "px_last")</f>
        <v>35.979999542236328</v>
      </c>
      <c r="J39" s="45">
        <f t="shared" si="4"/>
        <v>8680</v>
      </c>
      <c r="K39" s="4">
        <f t="shared" si="1"/>
        <v>312306.39602661133</v>
      </c>
      <c r="N39">
        <v>5263</v>
      </c>
      <c r="P39" t="s">
        <v>174</v>
      </c>
    </row>
    <row r="40" spans="2:16" x14ac:dyDescent="0.25">
      <c r="B40" t="str">
        <f>Notations!I37</f>
        <v>CHTR US Equity</v>
      </c>
      <c r="F40" s="14">
        <f>Notations!T37</f>
        <v>1.0411111111111111</v>
      </c>
      <c r="H40">
        <f>_xll.BQL(B40, "px_last")</f>
        <v>337.92001342773438</v>
      </c>
      <c r="J40" s="45">
        <f t="shared" si="4"/>
        <v>308</v>
      </c>
      <c r="K40" s="4">
        <f t="shared" si="1"/>
        <v>104079.36413574219</v>
      </c>
      <c r="N40">
        <v>0</v>
      </c>
      <c r="P40" t="s">
        <v>174</v>
      </c>
    </row>
    <row r="41" spans="2:16" x14ac:dyDescent="0.25">
      <c r="B41" t="str">
        <f>Notations!I38</f>
        <v>GOOGL US Equity</v>
      </c>
      <c r="F41" s="14">
        <f>Notations!T38</f>
        <v>3.1233333333333331</v>
      </c>
      <c r="H41">
        <f>_xll.BQL(B41, "px_last")</f>
        <v>204.41000366210938</v>
      </c>
      <c r="J41" s="45">
        <f t="shared" si="4"/>
        <v>1527</v>
      </c>
      <c r="K41" s="4">
        <f t="shared" si="1"/>
        <v>312134.07559204102</v>
      </c>
      <c r="N41">
        <v>6232</v>
      </c>
      <c r="P41" t="s">
        <v>174</v>
      </c>
    </row>
    <row r="42" spans="2:16" x14ac:dyDescent="0.25">
      <c r="B42" t="e">
        <f>Notations!#REF!</f>
        <v>#REF!</v>
      </c>
      <c r="F42" s="14" t="e">
        <f>Notations!#REF!</f>
        <v>#REF!</v>
      </c>
      <c r="H42" t="e">
        <f>_xll.BQL(B42, "px_last")</f>
        <v>#REF!</v>
      </c>
      <c r="J42" s="45" t="e">
        <f t="shared" si="4"/>
        <v>#REF!</v>
      </c>
      <c r="K42" s="4" t="e">
        <f t="shared" si="1"/>
        <v>#REF!</v>
      </c>
      <c r="N42">
        <v>0</v>
      </c>
      <c r="P42" t="s">
        <v>174</v>
      </c>
    </row>
    <row r="43" spans="2:16" x14ac:dyDescent="0.25">
      <c r="K43" s="4">
        <f t="shared" si="1"/>
        <v>0</v>
      </c>
      <c r="P43" t="s">
        <v>174</v>
      </c>
    </row>
    <row r="44" spans="2:16" x14ac:dyDescent="0.25">
      <c r="B44" t="str">
        <f>Notations!I40</f>
        <v>AXON US Equity</v>
      </c>
      <c r="F44" s="14">
        <f>Notations!T40</f>
        <v>0.65427144773672408</v>
      </c>
      <c r="H44">
        <f>_xll.BQL(B44, "px_last")</f>
        <v>654.41497802734375</v>
      </c>
      <c r="J44" s="45">
        <f t="shared" ref="J44:J61" si="5">INT($L$2*F44/100/H44)</f>
        <v>99</v>
      </c>
      <c r="K44" s="4">
        <f t="shared" si="1"/>
        <v>64787.082824707031</v>
      </c>
      <c r="N44">
        <v>1027</v>
      </c>
      <c r="P44" t="s">
        <v>174</v>
      </c>
    </row>
    <row r="45" spans="2:16" x14ac:dyDescent="0.25">
      <c r="B45" t="str">
        <f>Notations!I41</f>
        <v>FDX US Equity</v>
      </c>
      <c r="F45" s="14">
        <f>Notations!T41</f>
        <v>0.65427144773672408</v>
      </c>
      <c r="H45">
        <f>_xll.BQL(B45, "px_last")</f>
        <v>248.53999328613281</v>
      </c>
      <c r="J45" s="45">
        <f t="shared" si="5"/>
        <v>263</v>
      </c>
      <c r="K45" s="4">
        <f t="shared" si="1"/>
        <v>65366.01823425293</v>
      </c>
      <c r="N45">
        <v>248</v>
      </c>
      <c r="P45" t="s">
        <v>174</v>
      </c>
    </row>
    <row r="46" spans="2:16" x14ac:dyDescent="0.25">
      <c r="B46" t="str">
        <f>Notations!I42</f>
        <v>CPRT US Equity</v>
      </c>
      <c r="F46" s="14">
        <f>Notations!T42</f>
        <v>0.65427144773672408</v>
      </c>
      <c r="H46">
        <f>_xll.BQL(B46, "px_last")</f>
        <v>57.584999084472656</v>
      </c>
      <c r="J46" s="45">
        <f t="shared" si="5"/>
        <v>1136</v>
      </c>
      <c r="K46" s="4">
        <f t="shared" si="1"/>
        <v>65416.558959960938</v>
      </c>
      <c r="N46">
        <v>225</v>
      </c>
      <c r="P46" t="s">
        <v>174</v>
      </c>
    </row>
    <row r="47" spans="2:16" x14ac:dyDescent="0.25">
      <c r="B47" t="e">
        <f>Notations!#REF!</f>
        <v>#REF!</v>
      </c>
      <c r="F47" s="14" t="e">
        <f>Notations!#REF!</f>
        <v>#REF!</v>
      </c>
      <c r="H47" t="e">
        <f>_xll.BQL(B47, "px_last")</f>
        <v>#REF!</v>
      </c>
      <c r="J47" s="45" t="e">
        <f t="shared" si="5"/>
        <v>#REF!</v>
      </c>
      <c r="K47" s="4" t="e">
        <f t="shared" si="1"/>
        <v>#REF!</v>
      </c>
      <c r="N47">
        <v>0</v>
      </c>
      <c r="P47" t="s">
        <v>174</v>
      </c>
    </row>
    <row r="48" spans="2:16" x14ac:dyDescent="0.25">
      <c r="B48" t="str">
        <f>Notations!I43</f>
        <v>GNRC US Equity</v>
      </c>
      <c r="F48" s="14">
        <f>Notations!T43</f>
        <v>0.39256286864203449</v>
      </c>
      <c r="H48">
        <f>_xll.BQL(B48, "px_last")</f>
        <v>142.44999694824219</v>
      </c>
      <c r="J48" s="45">
        <f t="shared" si="5"/>
        <v>275</v>
      </c>
      <c r="K48" s="4">
        <f t="shared" si="1"/>
        <v>39173.749160766602</v>
      </c>
      <c r="N48">
        <v>0</v>
      </c>
      <c r="P48" t="s">
        <v>174</v>
      </c>
    </row>
    <row r="49" spans="2:16" x14ac:dyDescent="0.25">
      <c r="B49" t="str">
        <f>Notations!I44</f>
        <v>UBER US Equity</v>
      </c>
      <c r="F49" s="14">
        <f>Notations!T44</f>
        <v>0.78512573728406898</v>
      </c>
      <c r="H49">
        <f>_xll.BQL(B49, "px_last")</f>
        <v>69.287803649902344</v>
      </c>
      <c r="J49" s="45">
        <f t="shared" si="5"/>
        <v>1133</v>
      </c>
      <c r="K49" s="4">
        <f t="shared" si="1"/>
        <v>78503.081535339355</v>
      </c>
      <c r="N49">
        <v>348</v>
      </c>
      <c r="P49" t="s">
        <v>174</v>
      </c>
    </row>
    <row r="50" spans="2:16" x14ac:dyDescent="0.25">
      <c r="B50" t="str">
        <f>Notations!I45</f>
        <v>MMM US Equity</v>
      </c>
      <c r="F50" s="14">
        <f>Notations!T45</f>
        <v>0.65427144773672408</v>
      </c>
      <c r="H50">
        <f>_xll.BQL(B50, "px_last")</f>
        <v>151.72999572753906</v>
      </c>
      <c r="J50" s="45">
        <f t="shared" si="5"/>
        <v>431</v>
      </c>
      <c r="K50" s="4">
        <f t="shared" si="1"/>
        <v>65395.628158569336</v>
      </c>
      <c r="N50">
        <v>468</v>
      </c>
      <c r="P50" t="s">
        <v>174</v>
      </c>
    </row>
    <row r="51" spans="2:16" x14ac:dyDescent="0.25">
      <c r="B51" t="str">
        <f>Notations!I46</f>
        <v>DE US Equity</v>
      </c>
      <c r="F51" s="14">
        <f>Notations!T46</f>
        <v>0.52341715818937928</v>
      </c>
      <c r="H51">
        <f>_xll.BQL(B51, "px_last")</f>
        <v>472.58999633789063</v>
      </c>
      <c r="J51" s="45">
        <f t="shared" si="5"/>
        <v>110</v>
      </c>
      <c r="K51" s="4">
        <f t="shared" si="1"/>
        <v>51984.899597167969</v>
      </c>
      <c r="N51">
        <v>102</v>
      </c>
      <c r="P51" t="s">
        <v>174</v>
      </c>
    </row>
    <row r="52" spans="2:16" x14ac:dyDescent="0.25">
      <c r="B52" t="str">
        <f>Notations!I47</f>
        <v>LUV US Equity</v>
      </c>
      <c r="F52" s="14">
        <f>Notations!T47</f>
        <v>0.65427144773672408</v>
      </c>
      <c r="H52">
        <f>_xll.BQL(B52, "px_last")</f>
        <v>30.524999618530273</v>
      </c>
      <c r="J52" s="45">
        <f t="shared" si="5"/>
        <v>2143</v>
      </c>
      <c r="K52" s="4">
        <f t="shared" si="1"/>
        <v>65415.074182510376</v>
      </c>
      <c r="N52">
        <v>575</v>
      </c>
      <c r="P52" t="s">
        <v>174</v>
      </c>
    </row>
    <row r="53" spans="2:16" x14ac:dyDescent="0.25">
      <c r="B53" t="str">
        <f>Notations!I48</f>
        <v>CSGP US Equity</v>
      </c>
      <c r="F53" s="14">
        <f>Notations!T48</f>
        <v>0.52341715818937928</v>
      </c>
      <c r="H53">
        <f>_xll.BQL(B53, "px_last")</f>
        <v>77.650001525878906</v>
      </c>
      <c r="J53" s="45">
        <f t="shared" si="5"/>
        <v>674</v>
      </c>
      <c r="K53" s="4">
        <f t="shared" si="1"/>
        <v>52336.101028442383</v>
      </c>
      <c r="N53">
        <v>142</v>
      </c>
      <c r="P53" t="s">
        <v>174</v>
      </c>
    </row>
    <row r="54" spans="2:16" x14ac:dyDescent="0.25">
      <c r="B54" t="str">
        <f>Notations!I49</f>
        <v>URI US Equity</v>
      </c>
      <c r="F54" s="14">
        <f>Notations!T49</f>
        <v>0.52341715818937928</v>
      </c>
      <c r="H54">
        <f>_xll.BQL(B54, "px_last")</f>
        <v>751.760009765625</v>
      </c>
      <c r="J54" s="45">
        <f t="shared" si="5"/>
        <v>69</v>
      </c>
      <c r="K54" s="4">
        <f t="shared" si="1"/>
        <v>51871.440673828125</v>
      </c>
      <c r="N54">
        <v>181</v>
      </c>
      <c r="P54" t="s">
        <v>174</v>
      </c>
    </row>
    <row r="55" spans="2:16" x14ac:dyDescent="0.25">
      <c r="B55" t="str">
        <f>Notations!I50</f>
        <v>CARR US Equity</v>
      </c>
      <c r="F55" s="14">
        <f>Notations!T50</f>
        <v>0.52341715818937928</v>
      </c>
      <c r="H55">
        <f>_xll.BQL(B55, "px_last")</f>
        <v>63.630001068115234</v>
      </c>
      <c r="J55" s="45">
        <f t="shared" si="5"/>
        <v>822</v>
      </c>
      <c r="K55" s="4">
        <f t="shared" si="1"/>
        <v>52303.860877990723</v>
      </c>
      <c r="N55">
        <v>222</v>
      </c>
      <c r="P55" t="s">
        <v>174</v>
      </c>
    </row>
    <row r="56" spans="2:16" x14ac:dyDescent="0.25">
      <c r="B56" t="str">
        <f>Notations!I51</f>
        <v>DOV US Equity</v>
      </c>
      <c r="F56" s="14">
        <f>Notations!T51</f>
        <v>0.39256286864203449</v>
      </c>
      <c r="H56">
        <f>_xll.BQL(B56, "px_last")</f>
        <v>203.8800048828125</v>
      </c>
      <c r="J56" s="45">
        <f t="shared" si="5"/>
        <v>192</v>
      </c>
      <c r="K56" s="4">
        <f t="shared" si="1"/>
        <v>39144.9609375</v>
      </c>
      <c r="N56">
        <v>1046</v>
      </c>
      <c r="P56" t="s">
        <v>174</v>
      </c>
    </row>
    <row r="57" spans="2:16" x14ac:dyDescent="0.25">
      <c r="B57" t="str">
        <f>Notations!I52</f>
        <v>EFX US Equity</v>
      </c>
      <c r="F57" s="14">
        <f>Notations!T52</f>
        <v>0.52341715818937928</v>
      </c>
      <c r="H57">
        <f>_xll.BQL(B57, "px_last")</f>
        <v>268.65499877929688</v>
      </c>
      <c r="J57" s="45">
        <f t="shared" si="5"/>
        <v>194</v>
      </c>
      <c r="K57" s="4">
        <f t="shared" si="1"/>
        <v>52119.069763183594</v>
      </c>
      <c r="N57">
        <v>330</v>
      </c>
      <c r="P57" t="s">
        <v>174</v>
      </c>
    </row>
    <row r="58" spans="2:16" x14ac:dyDescent="0.25">
      <c r="B58" t="str">
        <f>Notations!I53</f>
        <v>EMR US Equity</v>
      </c>
      <c r="F58" s="14">
        <f>Notations!T53</f>
        <v>0</v>
      </c>
      <c r="H58">
        <f>_xll.BQL(B58, "px_last")</f>
        <v>127.76999664306641</v>
      </c>
      <c r="J58" s="45">
        <f t="shared" si="5"/>
        <v>0</v>
      </c>
      <c r="K58" s="4">
        <f t="shared" si="1"/>
        <v>0</v>
      </c>
      <c r="N58">
        <v>110</v>
      </c>
      <c r="P58" t="s">
        <v>174</v>
      </c>
    </row>
    <row r="59" spans="2:16" x14ac:dyDescent="0.25">
      <c r="B59" t="str">
        <f>Notations!I54</f>
        <v>FAST US Equity</v>
      </c>
      <c r="F59" s="14">
        <f>Notations!T54</f>
        <v>0</v>
      </c>
      <c r="H59">
        <f>_xll.BQL(B59, "px_last")</f>
        <v>72.94000244140625</v>
      </c>
      <c r="J59" s="45">
        <f t="shared" si="5"/>
        <v>0</v>
      </c>
      <c r="K59" s="4">
        <f t="shared" si="1"/>
        <v>0</v>
      </c>
      <c r="N59">
        <v>1905</v>
      </c>
      <c r="P59" t="s">
        <v>174</v>
      </c>
    </row>
    <row r="60" spans="2:16" x14ac:dyDescent="0.25">
      <c r="B60" t="str">
        <f>Notations!I55</f>
        <v>J US Equity</v>
      </c>
      <c r="F60" s="14">
        <f>Notations!T55</f>
        <v>0.91598002683141377</v>
      </c>
      <c r="H60">
        <f>_xll.BQL(B60, "px_last")</f>
        <v>135.10000610351563</v>
      </c>
      <c r="J60" s="45">
        <f t="shared" si="5"/>
        <v>678</v>
      </c>
      <c r="K60" s="4">
        <f t="shared" si="1"/>
        <v>91597.804138183594</v>
      </c>
      <c r="N60">
        <v>661</v>
      </c>
      <c r="P60" t="s">
        <v>174</v>
      </c>
    </row>
    <row r="61" spans="2:16" x14ac:dyDescent="0.25">
      <c r="B61" t="str">
        <f>Notations!I56</f>
        <v>MAS US Equity</v>
      </c>
      <c r="F61" s="14">
        <f>Notations!T56</f>
        <v>0</v>
      </c>
      <c r="H61">
        <f>_xll.BQL(B61, "px_last")</f>
        <v>77.819999694824219</v>
      </c>
      <c r="J61" s="45">
        <f t="shared" si="5"/>
        <v>0</v>
      </c>
      <c r="K61" s="4">
        <f t="shared" si="1"/>
        <v>0</v>
      </c>
      <c r="N61">
        <v>63</v>
      </c>
      <c r="P61" t="s">
        <v>174</v>
      </c>
    </row>
    <row r="62" spans="2:16" x14ac:dyDescent="0.25">
      <c r="K62" s="4">
        <f t="shared" si="1"/>
        <v>0</v>
      </c>
      <c r="P62" t="s">
        <v>174</v>
      </c>
    </row>
    <row r="63" spans="2:16" x14ac:dyDescent="0.25">
      <c r="B63" t="str">
        <f>Notations!I58</f>
        <v>MNST US Equity</v>
      </c>
      <c r="F63" s="14">
        <f>Notations!T58</f>
        <v>0</v>
      </c>
      <c r="H63">
        <f>_xll.BQL(B63, "px_last")</f>
        <v>46.889999389648438</v>
      </c>
      <c r="J63" s="45">
        <f>INT($L$2*F63/100/H63)</f>
        <v>0</v>
      </c>
      <c r="K63" s="4">
        <f t="shared" si="1"/>
        <v>0</v>
      </c>
      <c r="N63">
        <v>3351</v>
      </c>
      <c r="P63" t="s">
        <v>174</v>
      </c>
    </row>
    <row r="64" spans="2:16" x14ac:dyDescent="0.25">
      <c r="B64" t="str">
        <f>Notations!I59</f>
        <v>WBA US Equity</v>
      </c>
      <c r="F64" s="14">
        <f>Notations!T59</f>
        <v>0</v>
      </c>
      <c r="H64">
        <f>_xll.BQL(B64, "px_last")</f>
        <v>9.6850004196166992</v>
      </c>
      <c r="J64" s="45">
        <f>INT($L$2*F64/100/H64)</f>
        <v>0</v>
      </c>
      <c r="K64" s="4">
        <f t="shared" si="1"/>
        <v>0</v>
      </c>
      <c r="N64">
        <v>1822</v>
      </c>
      <c r="P64" t="s">
        <v>174</v>
      </c>
    </row>
    <row r="65" spans="2:16" x14ac:dyDescent="0.25">
      <c r="B65" t="str">
        <f>Notations!I60</f>
        <v>LW US Equity</v>
      </c>
      <c r="F65" s="14">
        <f>Notations!T60</f>
        <v>2.8874334113182583</v>
      </c>
      <c r="H65">
        <f>_xll.BQL(B65, "px_last")</f>
        <v>58.965000152587891</v>
      </c>
      <c r="J65" s="45">
        <f>INT($L$2*F65/100/H65)</f>
        <v>4896</v>
      </c>
      <c r="K65" s="4">
        <f t="shared" si="1"/>
        <v>288692.64074707031</v>
      </c>
      <c r="N65">
        <v>3267</v>
      </c>
      <c r="P65" t="s">
        <v>174</v>
      </c>
    </row>
    <row r="66" spans="2:16" x14ac:dyDescent="0.25">
      <c r="B66" t="str">
        <f>Notations!I61</f>
        <v>CLX US Equity</v>
      </c>
      <c r="F66" s="14">
        <f>Notations!T61</f>
        <v>2.8874334113182583</v>
      </c>
      <c r="H66">
        <f>_xll.BQL(B66, "px_last")</f>
        <v>149.60499572753906</v>
      </c>
      <c r="J66" s="45">
        <f>INT($L$2*F66/100/H66)</f>
        <v>1930</v>
      </c>
      <c r="K66" s="4">
        <f t="shared" si="1"/>
        <v>288737.64175415039</v>
      </c>
      <c r="N66">
        <v>2103</v>
      </c>
      <c r="P66" t="s">
        <v>174</v>
      </c>
    </row>
    <row r="67" spans="2:16" x14ac:dyDescent="0.25">
      <c r="B67" t="str">
        <f>Notations!I62</f>
        <v>CL US Equity</v>
      </c>
      <c r="F67" s="14">
        <f>Notations!T62</f>
        <v>0</v>
      </c>
      <c r="H67">
        <f>_xll.BQL(B67, "px_last")</f>
        <v>86.754997253417969</v>
      </c>
      <c r="J67" s="45">
        <f>INT($L$2*F67/100/H67)</f>
        <v>0</v>
      </c>
      <c r="K67" s="4">
        <f t="shared" si="1"/>
        <v>0</v>
      </c>
      <c r="N67">
        <v>0</v>
      </c>
      <c r="P67" t="s">
        <v>174</v>
      </c>
    </row>
    <row r="68" spans="2:16" x14ac:dyDescent="0.25">
      <c r="K68" s="4">
        <f t="shared" si="1"/>
        <v>0</v>
      </c>
      <c r="P68" t="s">
        <v>174</v>
      </c>
    </row>
    <row r="69" spans="2:16" x14ac:dyDescent="0.25">
      <c r="B69" t="str">
        <f>Notations!I64</f>
        <v>BKR US Equity</v>
      </c>
      <c r="F69" s="14">
        <f>Notations!T64</f>
        <v>1.264</v>
      </c>
      <c r="H69">
        <f>_xll.BQL(B69, "px_last")</f>
        <v>47.555000305175781</v>
      </c>
      <c r="J69" s="45">
        <f>INT($L$2*F69/100/H69)</f>
        <v>2657</v>
      </c>
      <c r="K69" s="4">
        <f t="shared" si="1"/>
        <v>126353.63581085205</v>
      </c>
      <c r="N69">
        <v>2956</v>
      </c>
      <c r="P69" t="s">
        <v>174</v>
      </c>
    </row>
    <row r="70" spans="2:16" x14ac:dyDescent="0.25">
      <c r="B70" t="str">
        <f>Notations!I66</f>
        <v>EQT US Equity</v>
      </c>
      <c r="F70" s="14">
        <f>Notations!T66</f>
        <v>1.8960000000000001</v>
      </c>
      <c r="H70">
        <f>_xll.BQL(B70, "px_last")</f>
        <v>52.029998779296875</v>
      </c>
      <c r="J70" s="45">
        <f>INT($L$2*F70/100/H70)</f>
        <v>3644</v>
      </c>
      <c r="K70" s="4">
        <f t="shared" ref="K70:K103" si="6">J70*H70</f>
        <v>189597.31555175781</v>
      </c>
      <c r="N70">
        <v>3405</v>
      </c>
      <c r="P70" t="s">
        <v>174</v>
      </c>
    </row>
    <row r="71" spans="2:16" x14ac:dyDescent="0.25">
      <c r="K71" s="4">
        <f t="shared" si="6"/>
        <v>0</v>
      </c>
      <c r="P71" t="s">
        <v>174</v>
      </c>
    </row>
    <row r="72" spans="2:16" x14ac:dyDescent="0.25">
      <c r="B72" t="str">
        <f>Notations!I68</f>
        <v>ETR US Equity</v>
      </c>
      <c r="F72" s="14">
        <f>Notations!T68</f>
        <v>0</v>
      </c>
      <c r="H72">
        <f>_xll.BQL(B72, "px_last")</f>
        <v>82.139999389648438</v>
      </c>
      <c r="J72" s="45">
        <f>INT($L$2*F72/100/H72)</f>
        <v>0</v>
      </c>
      <c r="K72" s="4">
        <f t="shared" si="6"/>
        <v>0</v>
      </c>
      <c r="N72">
        <v>0</v>
      </c>
      <c r="P72" t="s">
        <v>174</v>
      </c>
    </row>
    <row r="73" spans="2:16" x14ac:dyDescent="0.25">
      <c r="B73" t="str">
        <f>Notations!I69</f>
        <v>AES US Equity</v>
      </c>
      <c r="F73" s="14">
        <f>Notations!T69</f>
        <v>1.0822282840595769</v>
      </c>
      <c r="H73">
        <f>_xll.BQL(B73, "px_last")</f>
        <v>10.529999732971191</v>
      </c>
      <c r="J73" s="45">
        <f>INT($L$2*F73/100/H73)</f>
        <v>10277</v>
      </c>
      <c r="K73" s="4">
        <f t="shared" si="6"/>
        <v>108216.80725574493</v>
      </c>
      <c r="N73">
        <v>6307</v>
      </c>
      <c r="P73" t="s">
        <v>174</v>
      </c>
    </row>
    <row r="74" spans="2:16" x14ac:dyDescent="0.25">
      <c r="B74" t="str">
        <f>Notations!I70</f>
        <v>CNP US Equity</v>
      </c>
      <c r="F74" s="14">
        <f>Notations!T70</f>
        <v>1.4429710454127693</v>
      </c>
      <c r="H74">
        <f>_xll.BQL(B74, "px_last")</f>
        <v>32.384998321533203</v>
      </c>
      <c r="J74" s="45">
        <f>INT($L$2*F74/100/H74)</f>
        <v>4455</v>
      </c>
      <c r="K74" s="4">
        <f t="shared" si="6"/>
        <v>144275.16752243042</v>
      </c>
      <c r="N74">
        <v>946</v>
      </c>
      <c r="P74" t="s">
        <v>174</v>
      </c>
    </row>
    <row r="75" spans="2:16" x14ac:dyDescent="0.25">
      <c r="B75" t="e">
        <f>Notations!#REF!</f>
        <v>#REF!</v>
      </c>
      <c r="F75" s="14" t="e">
        <f>Notations!#REF!</f>
        <v>#REF!</v>
      </c>
      <c r="H75" t="e">
        <f>_xll.BQL(B75, "px_last")</f>
        <v>#REF!</v>
      </c>
      <c r="J75" s="45" t="e">
        <f>INT($L$2*F75/100/H75)</f>
        <v>#REF!</v>
      </c>
      <c r="K75" s="4" t="e">
        <f t="shared" si="6"/>
        <v>#REF!</v>
      </c>
      <c r="N75">
        <v>1214</v>
      </c>
      <c r="P75" t="s">
        <v>174</v>
      </c>
    </row>
    <row r="76" spans="2:16" x14ac:dyDescent="0.25">
      <c r="K76" s="4">
        <f t="shared" si="6"/>
        <v>0</v>
      </c>
      <c r="P76" t="s">
        <v>174</v>
      </c>
    </row>
    <row r="77" spans="2:16" x14ac:dyDescent="0.25">
      <c r="B77" t="e">
        <f>Notations!#REF!</f>
        <v>#REF!</v>
      </c>
      <c r="F77" s="14" t="e">
        <f>Notations!#REF!</f>
        <v>#REF!</v>
      </c>
      <c r="H77" t="e">
        <f>_xll.BQL(B77, "px_last")</f>
        <v>#REF!</v>
      </c>
      <c r="J77" s="45" t="e">
        <f>INT($L$2*F77/100/H77)</f>
        <v>#REF!</v>
      </c>
      <c r="K77" s="4" t="e">
        <f t="shared" si="6"/>
        <v>#REF!</v>
      </c>
      <c r="N77">
        <v>223</v>
      </c>
      <c r="P77" t="s">
        <v>174</v>
      </c>
    </row>
    <row r="78" spans="2:16" x14ac:dyDescent="0.25">
      <c r="B78" t="str">
        <f>Notations!I73</f>
        <v>BALL US Equity</v>
      </c>
      <c r="F78" s="14">
        <f>Notations!T73</f>
        <v>0.47004144150488308</v>
      </c>
      <c r="H78">
        <f>_xll.BQL(B78, "px_last")</f>
        <v>51.049999237060547</v>
      </c>
      <c r="J78" s="45">
        <f>INT($L$2*F78/100/H78)</f>
        <v>920</v>
      </c>
      <c r="K78" s="4">
        <f t="shared" si="6"/>
        <v>46965.999298095703</v>
      </c>
      <c r="N78">
        <v>846</v>
      </c>
      <c r="P78" t="s">
        <v>174</v>
      </c>
    </row>
    <row r="79" spans="2:16" x14ac:dyDescent="0.25">
      <c r="B79" t="str">
        <f>Notations!I74</f>
        <v>NEM US Equity</v>
      </c>
      <c r="F79" s="14">
        <f>Notations!T74</f>
        <v>0.47004144150488308</v>
      </c>
      <c r="H79">
        <f>_xll.BQL(B79, "px_last")</f>
        <v>43.525798797607422</v>
      </c>
      <c r="J79" s="45">
        <f>INT($L$2*F79/100/H79)</f>
        <v>1079</v>
      </c>
      <c r="K79" s="4">
        <f t="shared" si="6"/>
        <v>46964.336902618408</v>
      </c>
      <c r="N79">
        <v>1904</v>
      </c>
      <c r="P79" t="s">
        <v>174</v>
      </c>
    </row>
    <row r="80" spans="2:16" x14ac:dyDescent="0.25">
      <c r="B80" t="str">
        <f>Notations!I75</f>
        <v>VMC US Equity</v>
      </c>
      <c r="F80" s="14">
        <f>Notations!T75</f>
        <v>0.5875518018811039</v>
      </c>
      <c r="H80">
        <f>_xll.BQL(B80, "px_last")</f>
        <v>272.22000122070313</v>
      </c>
      <c r="J80" s="45">
        <f>INT($L$2*F80/100/H80)</f>
        <v>215</v>
      </c>
      <c r="K80" s="4">
        <f t="shared" si="6"/>
        <v>58527.300262451172</v>
      </c>
      <c r="N80">
        <v>0</v>
      </c>
      <c r="P80" t="s">
        <v>174</v>
      </c>
    </row>
    <row r="81" spans="2:16" x14ac:dyDescent="0.25">
      <c r="B81" t="e">
        <f>Notations!#REF!</f>
        <v>#REF!</v>
      </c>
      <c r="F81" s="14" t="e">
        <f>Notations!#REF!</f>
        <v>#REF!</v>
      </c>
      <c r="H81" t="e">
        <f>_xll.BQL(B81, "px_last")</f>
        <v>#REF!</v>
      </c>
      <c r="J81" s="45" t="e">
        <f>INT($L$2*F81/100/H81)</f>
        <v>#REF!</v>
      </c>
      <c r="K81" s="4" t="e">
        <f t="shared" si="6"/>
        <v>#REF!</v>
      </c>
      <c r="N81">
        <v>0</v>
      </c>
      <c r="P81" t="s">
        <v>174</v>
      </c>
    </row>
    <row r="82" spans="2:16" x14ac:dyDescent="0.25">
      <c r="K82" s="4">
        <f t="shared" si="6"/>
        <v>0</v>
      </c>
      <c r="P82" t="s">
        <v>174</v>
      </c>
    </row>
    <row r="83" spans="2:16" x14ac:dyDescent="0.25">
      <c r="B83" t="str">
        <f>Notations!I77</f>
        <v>IRM US Equity</v>
      </c>
      <c r="F83" s="14">
        <f>Notations!T77</f>
        <v>0.8373806136319637</v>
      </c>
      <c r="H83">
        <f>_xll.BQL(B83, "px_last")</f>
        <v>101.19999694824219</v>
      </c>
      <c r="J83" s="45">
        <f>INT($L$2*F83/100/H83)</f>
        <v>827</v>
      </c>
      <c r="K83" s="4">
        <f t="shared" si="6"/>
        <v>83692.397476196289</v>
      </c>
      <c r="N83">
        <v>369</v>
      </c>
      <c r="P83" t="s">
        <v>174</v>
      </c>
    </row>
    <row r="84" spans="2:16" x14ac:dyDescent="0.25">
      <c r="B84" t="str">
        <f>Notations!I78</f>
        <v>CBRE US Equity</v>
      </c>
      <c r="F84" s="14">
        <f>Notations!T78</f>
        <v>0</v>
      </c>
      <c r="H84">
        <f>_xll.BQL(B84, "px_last")</f>
        <v>143.91499328613281</v>
      </c>
      <c r="J84" s="45">
        <f>INT($L$2*F84/100/H84)</f>
        <v>0</v>
      </c>
      <c r="K84" s="4">
        <f t="shared" si="6"/>
        <v>0</v>
      </c>
      <c r="N84">
        <v>2220</v>
      </c>
      <c r="P84" t="s">
        <v>174</v>
      </c>
    </row>
    <row r="85" spans="2:16" x14ac:dyDescent="0.25">
      <c r="K85" s="4">
        <f t="shared" si="6"/>
        <v>0</v>
      </c>
      <c r="P85" t="s">
        <v>174</v>
      </c>
    </row>
    <row r="86" spans="2:16" x14ac:dyDescent="0.25">
      <c r="K86" s="4">
        <f t="shared" si="6"/>
        <v>0</v>
      </c>
      <c r="P86" t="s">
        <v>174</v>
      </c>
    </row>
    <row r="87" spans="2:16" x14ac:dyDescent="0.25">
      <c r="B87" t="str">
        <f>Notations!I81</f>
        <v>INVH US Equity</v>
      </c>
      <c r="F87" s="14">
        <f>Notations!T81</f>
        <v>0.62803546022397283</v>
      </c>
      <c r="H87">
        <f>_xll.BQL(B87, "px_last")</f>
        <v>31.364999771118164</v>
      </c>
      <c r="J87" s="45">
        <f>INT($L$2*F87/100/H87)</f>
        <v>2002</v>
      </c>
      <c r="K87" s="4">
        <f t="shared" si="6"/>
        <v>62792.729541778564</v>
      </c>
      <c r="N87">
        <v>383</v>
      </c>
      <c r="P87" t="s">
        <v>174</v>
      </c>
    </row>
    <row r="88" spans="2:16" x14ac:dyDescent="0.25">
      <c r="B88" t="str">
        <f>Notations!I82</f>
        <v>SPG US Equity</v>
      </c>
      <c r="F88" s="14">
        <f>Notations!T82</f>
        <v>0.8373806136319637</v>
      </c>
      <c r="H88">
        <f>_xll.BQL(B88, "px_last")</f>
        <v>173.02999877929688</v>
      </c>
      <c r="J88" s="45">
        <f>INT($L$2*F88/100/H88)</f>
        <v>483</v>
      </c>
      <c r="K88" s="4">
        <f t="shared" si="6"/>
        <v>83573.489410400391</v>
      </c>
      <c r="N88">
        <v>1605</v>
      </c>
      <c r="P88" t="s">
        <v>174</v>
      </c>
    </row>
    <row r="89" spans="2:16" x14ac:dyDescent="0.25">
      <c r="K89" s="4">
        <f t="shared" si="6"/>
        <v>0</v>
      </c>
      <c r="P89" t="s">
        <v>174</v>
      </c>
    </row>
    <row r="90" spans="2:16" x14ac:dyDescent="0.25">
      <c r="B90" t="str">
        <f>Notations!I84</f>
        <v>MKTX US Equity</v>
      </c>
      <c r="F90" s="14">
        <f>Notations!T84</f>
        <v>2.5545389551441104</v>
      </c>
      <c r="H90">
        <f>_xll.BQL(B90, "px_last")</f>
        <v>218.00999450683594</v>
      </c>
      <c r="J90" s="45">
        <f>INT($L$2*F90/100/H90)</f>
        <v>1171</v>
      </c>
      <c r="K90" s="4">
        <f t="shared" si="6"/>
        <v>255289.70356750488</v>
      </c>
      <c r="N90">
        <v>970</v>
      </c>
      <c r="P90" t="s">
        <v>174</v>
      </c>
    </row>
    <row r="91" spans="2:16" x14ac:dyDescent="0.25">
      <c r="B91" t="str">
        <f>Notations!I85</f>
        <v>JKHY US Equity</v>
      </c>
      <c r="F91" s="14">
        <f>Notations!T85</f>
        <v>1.9159042163580831</v>
      </c>
      <c r="H91">
        <f>_xll.BQL(B91, "px_last")</f>
        <v>174.38999938964844</v>
      </c>
      <c r="J91" s="45">
        <f>INT($L$2*F91/100/H91)</f>
        <v>1098</v>
      </c>
      <c r="K91" s="4">
        <f t="shared" si="6"/>
        <v>191480.21932983398</v>
      </c>
      <c r="N91">
        <v>0</v>
      </c>
      <c r="P91" t="s">
        <v>174</v>
      </c>
    </row>
    <row r="92" spans="2:16" x14ac:dyDescent="0.25">
      <c r="B92" t="str">
        <f>Notations!I86</f>
        <v>ICE US Equity</v>
      </c>
      <c r="F92" s="14">
        <f>Notations!T86</f>
        <v>2.5545389551441104</v>
      </c>
      <c r="H92">
        <f>_xll.BQL(B92, "px_last")</f>
        <v>160.24000549316406</v>
      </c>
      <c r="J92" s="45">
        <f>INT($L$2*F92/100/H92)</f>
        <v>1594</v>
      </c>
      <c r="K92" s="4">
        <f t="shared" si="6"/>
        <v>255422.56875610352</v>
      </c>
      <c r="N92">
        <v>1496</v>
      </c>
      <c r="P92" t="s">
        <v>174</v>
      </c>
    </row>
    <row r="93" spans="2:16" x14ac:dyDescent="0.25">
      <c r="B93" t="e">
        <f>Notations!#REF!</f>
        <v>#REF!</v>
      </c>
      <c r="F93" s="14" t="e">
        <f>Notations!#REF!</f>
        <v>#REF!</v>
      </c>
      <c r="H93" t="e">
        <f>_xll.BQL(B93, "px_last")</f>
        <v>#REF!</v>
      </c>
      <c r="J93" s="45" t="e">
        <f>INT($L$2*F93/100/H93)</f>
        <v>#REF!</v>
      </c>
      <c r="K93" s="4" t="e">
        <f t="shared" si="6"/>
        <v>#REF!</v>
      </c>
      <c r="N93">
        <v>1017</v>
      </c>
      <c r="P93" t="s">
        <v>174</v>
      </c>
    </row>
    <row r="94" spans="2:16" x14ac:dyDescent="0.25">
      <c r="B94" t="e">
        <f>Notations!#REF!</f>
        <v>#REF!</v>
      </c>
      <c r="F94" s="14" t="e">
        <f>Notations!#REF!</f>
        <v>#REF!</v>
      </c>
      <c r="H94" t="e">
        <f>_xll.BQL(B94, "px_last")</f>
        <v>#REF!</v>
      </c>
      <c r="J94" s="45" t="e">
        <f>INT($L$2*F94/100/H94)</f>
        <v>#REF!</v>
      </c>
      <c r="K94" s="4" t="e">
        <f t="shared" si="6"/>
        <v>#REF!</v>
      </c>
      <c r="N94">
        <v>2485</v>
      </c>
      <c r="P94" t="s">
        <v>174</v>
      </c>
    </row>
    <row r="95" spans="2:16" x14ac:dyDescent="0.25">
      <c r="K95" s="4">
        <f t="shared" si="6"/>
        <v>0</v>
      </c>
      <c r="P95" t="s">
        <v>174</v>
      </c>
    </row>
    <row r="96" spans="2:16" x14ac:dyDescent="0.25">
      <c r="K96" s="4">
        <f t="shared" si="6"/>
        <v>0</v>
      </c>
      <c r="P96" t="s">
        <v>174</v>
      </c>
    </row>
    <row r="97" spans="2:16" x14ac:dyDescent="0.25">
      <c r="B97" t="str">
        <f>Notations!I89</f>
        <v>GL US Equity</v>
      </c>
      <c r="F97" s="14">
        <f>Notations!T89</f>
        <v>2.5545389551441104</v>
      </c>
      <c r="H97">
        <f>_xll.BQL(B97, "px_last")</f>
        <v>122.65640258789063</v>
      </c>
      <c r="J97" s="45">
        <f>INT($L$2*F97/100/H97)</f>
        <v>2082</v>
      </c>
      <c r="K97" s="4">
        <f t="shared" si="6"/>
        <v>255370.63018798828</v>
      </c>
      <c r="N97">
        <v>0</v>
      </c>
      <c r="P97" t="s">
        <v>174</v>
      </c>
    </row>
    <row r="98" spans="2:16" x14ac:dyDescent="0.25">
      <c r="B98" t="str">
        <f>Notations!I91</f>
        <v>AIZ US Equity</v>
      </c>
      <c r="F98" s="14">
        <f>Notations!T91</f>
        <v>0</v>
      </c>
      <c r="H98">
        <f>_xll.BQL(B98, "px_last")</f>
        <v>214.02000427246094</v>
      </c>
      <c r="J98" s="45">
        <f>INT($L$2*F98/100/H98)</f>
        <v>0</v>
      </c>
      <c r="K98" s="4">
        <f t="shared" si="6"/>
        <v>0</v>
      </c>
      <c r="N98">
        <v>3719</v>
      </c>
      <c r="P98" t="s">
        <v>174</v>
      </c>
    </row>
    <row r="99" spans="2:16" x14ac:dyDescent="0.25">
      <c r="K99" s="4">
        <f t="shared" si="6"/>
        <v>0</v>
      </c>
      <c r="P99" t="s">
        <v>174</v>
      </c>
    </row>
    <row r="100" spans="2:16" x14ac:dyDescent="0.25">
      <c r="K100" s="4">
        <f t="shared" si="6"/>
        <v>0</v>
      </c>
      <c r="P100" t="s">
        <v>174</v>
      </c>
    </row>
    <row r="101" spans="2:16" x14ac:dyDescent="0.25">
      <c r="B101" t="str">
        <f>Notations!I94</f>
        <v>C US Equity</v>
      </c>
      <c r="F101" s="14">
        <f>Notations!T94</f>
        <v>1.9159042163580831</v>
      </c>
      <c r="H101">
        <f>_xll.BQL(B101, "px_last")</f>
        <v>78.849998474121094</v>
      </c>
      <c r="J101" s="45">
        <f>INT($L$2*F101/100/H101)</f>
        <v>2429</v>
      </c>
      <c r="K101" s="4">
        <f t="shared" si="6"/>
        <v>191526.64629364014</v>
      </c>
      <c r="N101">
        <v>0</v>
      </c>
      <c r="P101" t="s">
        <v>174</v>
      </c>
    </row>
    <row r="102" spans="2:16" x14ac:dyDescent="0.25">
      <c r="B102" t="str">
        <f>Notations!I95</f>
        <v>AXP US Equity</v>
      </c>
      <c r="F102" s="14">
        <f>Notations!T95</f>
        <v>1.9159042163580831</v>
      </c>
      <c r="H102">
        <f>_xll.BQL(B102, "px_last")</f>
        <v>315.4949951171875</v>
      </c>
      <c r="J102" s="45">
        <f>INT($L$2*F102/100/H102)</f>
        <v>607</v>
      </c>
      <c r="K102" s="4">
        <f t="shared" si="6"/>
        <v>191505.46203613281</v>
      </c>
      <c r="N102">
        <v>717</v>
      </c>
      <c r="P102" t="s">
        <v>174</v>
      </c>
    </row>
    <row r="103" spans="2:16" x14ac:dyDescent="0.25">
      <c r="B103">
        <f>Notations!I96</f>
        <v>0</v>
      </c>
      <c r="F103" s="14">
        <f>Notations!T96</f>
        <v>0</v>
      </c>
      <c r="H103" t="str">
        <f>_xll.BQL(B103, "px_last")</f>
        <v>#N/A</v>
      </c>
      <c r="J103" s="45" t="e">
        <f>INT($L$2*F103/100/H103)</f>
        <v>#VALUE!</v>
      </c>
      <c r="K103" s="4" t="e">
        <f t="shared" si="6"/>
        <v>#VALUE!</v>
      </c>
      <c r="N103">
        <v>0</v>
      </c>
      <c r="P103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Notations</vt:lpstr>
      <vt:lpstr>FA</vt:lpstr>
      <vt:lpstr>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2024-11-29T09:51:13Z</dcterms:created>
  <dcterms:modified xsi:type="dcterms:W3CDTF">2025-02-04T17:58:40Z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eyIwIjoiSGlzdG9yeSIsIjEiOjAsIjIiOjEsIjMiOjEsIjQiOjEsIjUiOjEsIjYiOjEsIjciOjEsIjgiOjAsIjkiOjEsIjEwIjoxLCIxMSI6MCwiMTIiOjB9</vt:lpwstr>
  </property>
  <property fmtid="{D5CDD505-2E9C-101B-9397-08002B2CF9AE}" pid="3" name="SpreadsheetBuilder_2">
    <vt:lpwstr>eyIwIjoiSGlzdG9yeSIsIjEiOjEsIjIiOjEsIjMiOjEsIjQiOjEsIjUiOjEsIjYiOjEsIjciOjEsIjgiOjAsIjkiOjEsIjEwIjoxLCIxMSI6MCwiMTIiOjB9</vt:lpwstr>
  </property>
  <property fmtid="{D5CDD505-2E9C-101B-9397-08002B2CF9AE}" pid="4" name="SpreadsheetBuilder_3">
    <vt:lpwstr>eyIwIjoiSGlzdG9yeSIsIjEiOjEsIjIiOjEsIjMiOjEsIjQiOjEsIjUiOjEsIjYiOjEsIjciOjEsIjgiOjAsIjkiOjEsIjEwIjoxLCIxMSI6MCwiMTIiOjB9</vt:lpwstr>
  </property>
</Properties>
</file>